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市町村課\公営企業関連\公営企業　経営比較分析表\R1\R3.01.19  Fw【依頼】令和元年度決算「経営比較分析表」の分析等について\"/>
    </mc:Choice>
  </mc:AlternateContent>
  <workbookProtection workbookAlgorithmName="SHA-512" workbookHashValue="WeBRkal2ANQSYupFpeqyUJzP1qgG8lIC9OFR+KO+BSdvG1MJE5WrSx7EB5W8ICKQqs04tx4xTOhF2TFRb5V92Q==" workbookSaltValue="FP+qy9moM1yft09R6kFk5Q==" workbookSpinCount="100000" lockStructure="1"/>
  <bookViews>
    <workbookView xWindow="0" yWindow="0" windowWidth="15364" windowHeight="7636"/>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AT10" i="4" s="1"/>
  <c r="V6" i="5"/>
  <c r="U6" i="5"/>
  <c r="T6" i="5"/>
  <c r="S6" i="5"/>
  <c r="AL8" i="4" s="1"/>
  <c r="R6" i="5"/>
  <c r="Q6" i="5"/>
  <c r="P6" i="5"/>
  <c r="O6" i="5"/>
  <c r="I10" i="4" s="1"/>
  <c r="N6" i="5"/>
  <c r="M6" i="5"/>
  <c r="L6" i="5"/>
  <c r="K6" i="5"/>
  <c r="P8" i="4" s="1"/>
  <c r="J6" i="5"/>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H86" i="4"/>
  <c r="E86" i="4"/>
  <c r="BB10" i="4"/>
  <c r="AL10" i="4"/>
  <c r="AD10" i="4"/>
  <c r="W10" i="4"/>
  <c r="P10" i="4"/>
  <c r="B10" i="4"/>
  <c r="BB8" i="4"/>
  <c r="AT8" i="4"/>
  <c r="AD8" i="4"/>
  <c r="W8" i="4"/>
  <c r="I8" i="4"/>
  <c r="B8" i="4"/>
  <c r="B6" i="4"/>
</calcChain>
</file>

<file path=xl/sharedStrings.xml><?xml version="1.0" encoding="utf-8"?>
<sst xmlns="http://schemas.openxmlformats.org/spreadsheetml/2006/main" count="258" uniqueCount="122">
  <si>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</si>
  <si>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</si>
  <si>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</si>
  <si>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</si>
  <si>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</si>
  <si>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</si>
  <si>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</si>
  <si>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</si>
  <si>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</si>
  <si>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</si>
  <si>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</si>
  <si>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</si>
  <si>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</si>
  <si>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</si>
  <si>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</si>
  <si>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</si>
  <si>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</si>
  <si>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</si>
  <si>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</si>
  <si>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</si>
  <si>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</si>
  <si>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</si>
  <si>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</si>
  <si>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</si>
  <si>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</si>
  <si>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</si>
  <si>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</si>
  <si>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</si>
  <si>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</si>
  <si>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</si>
  <si>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</si>
  <si>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</si>
  <si>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</si>
  <si>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</si>
  <si>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</si>
  <si>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</si>
  <si>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</si>
  <si>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</si>
  <si>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</si>
  <si>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</si>
  <si>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</si>
  <si>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</si>
  <si>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</si>
  <si>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</si>
  <si>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</si>
  <si>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</si>
  <si>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</si>
  <si>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</si>
  <si>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</si>
  <si>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</si>
  <si>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</si>
  <si>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</si>
  <si>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</si>
  <si>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</si>
  <si>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</si>
  <si>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</si>
  <si>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</si>
  <si>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</si>
  <si>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</si>
  <si>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</si>
  <si>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</si>
  <si>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</si>
  <si>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</si>
  <si>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</si>
  <si>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</si>
  <si>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</si>
  <si>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</si>
  <si>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</si>
  <si>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</si>
  <si>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</si>
  <si>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</si>
  <si>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</si>
  <si>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</si>
  <si>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</si>
  <si>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</si>
  <si>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</si>
  <si>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</si>
  <si>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</si>
  <si>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</si>
  <si>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</si>
  <si>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</si>
  <si>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</si>
  <si>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</si>
  <si>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</si>
  <si>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</si>
  <si>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</si>
  <si>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</si>
  <si>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</si>
  <si>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</si>
  <si>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</si>
  <si>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</si>
  <si>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</si>
  <si>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</si>
  <si>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</si>
  <si>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</si>
  <si>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</si>
  <si>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</si>
  <si>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</si>
  <si>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</si>
  <si>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</si>
  <si>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</si>
  <si>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</si>
  <si>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特定地域生活排水処理</t>
  </si>
  <si>
    <t>K3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</si>
  <si>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</si>
  <si>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</si>
  <si>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</si>
  <si>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</si>
  <si>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</si>
  <si>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</si>
  <si>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</si>
  <si>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</si>
  <si>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</si>
  <si>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</si>
  <si>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</si>
  <si>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</si>
  <si>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"H"yy</t>
    <phoneticPr fontId="4"/>
  </si>
  <si>
    <t>"R"dd</t>
    <phoneticPr fontId="4"/>
  </si>
  <si>
    <t>←書式設定</t>
    <rPh sb="1" eb="3">
      <t>ショシキ</t>
    </rPh>
    <rPh sb="3" eb="5">
      <t>セッテイ</t>
    </rPh>
    <phoneticPr fontId="4"/>
  </si>
  <si>
    <t>　令和元年度おいて、新規設置120基、寄附採納24基で累計管理基数1,062基（設置487基、寄附採納575基）となった。
　浄化槽の耐用年数が30年～40年とされているが、今後寄附採納を受けた浄化槽については、修繕等が発生する事が懸念され、財政計画に影響がでる事が想定される。浄化槽のメーカや、設置年度、使用形態に合わせ、計画的に修繕を行い、単年度に修繕が集中しないように修繕費を一定化し、経営の安定化を図る事が必要である。</t>
    <rPh sb="1" eb="3">
      <t>レイワ</t>
    </rPh>
    <rPh sb="3" eb="4">
      <t>ガン</t>
    </rPh>
    <phoneticPr fontId="4"/>
  </si>
  <si>
    <t>　浄化槽事業を開始したことにより、処理区域内人口も増加しているものの、建設費に対する起債償還が平成29年度より開始される。
　10年間の事業で、起債償還を元利均等を行っているために、令和8年度に償還額がピークを迎える事となる。
　起債償還の財源となる使用料や一般会計からの繰入金も多額になっていくことが想定されるために、収入源の確保が重要事項であるが、浄化槽の場合は管理基数の増が維持管理費の増につながる。
　令和5年度までに公営企業会計の適用を実施する予定であり、それにより使用者へ経営状況や適正な使用料を示す事ができ、使用料の改定に向けた取り組みを行っていく。</t>
    <phoneticPr fontId="4"/>
  </si>
  <si>
    <t>本事業は、平成28年4月から公共下水道事業全体計画区域及び農業集落排水事業指定区域を除く区域に浄化槽を町が主体となって整備する事業いわゆる市町村設置型浄化槽事業を開始した。
　また、ＰＦＩ事業として民間事業者の技術力、ノウハウ等を活用することにより、浄化槽の設置業務、設置された浄化槽及び寄附を受けた浄化槽の維持管理業務（汚泥清掃・収集運搬業務を除く。）を町の財政負担の軽減を図りながら効率的に実施している。
　本年度の収益的収支は増加となったが、収入の
６割が一般会計からの繰入金で賄われているために、経費回収率は平均以下の結果となった。
　下水道事業、農排事業と同一基準で使用料を算定している事が経費回収率が低い要因となっている。
　汚水処理原価については、水道料が別団体での管理であるために、年間有収水量が計量できない為に、使用人数に係数を掛けて算定している。
　下水道では平均0.28㎥／人日ですが、浄化槽の場合0.2㎥／人日で算定しているために、平均より高い状況となっている。今後下水道の係数に合わせることで、平均に近づく。
　施設利用率が平均以下で、浄化槽の人槽算定基準が建物の床面積で処理能力が過大となっている。現在設置する場合は、人数による算定を行っているので、今後は平均に近づく事になる。
　経営の健全化に向けて、汚水処理単価を下げる為に、維持管理費の抑制や、使用料金の形態について見直す必要がある。</t>
    <rPh sb="216" eb="218">
      <t>ゾウカ</t>
    </rPh>
    <rPh sb="224" eb="226">
      <t>シュウニュウ</t>
    </rPh>
    <rPh sb="229" eb="230">
      <t>ワリ</t>
    </rPh>
    <rPh sb="231" eb="233">
      <t>イッパン</t>
    </rPh>
    <rPh sb="233" eb="235">
      <t>カイケイ</t>
    </rPh>
    <rPh sb="238" eb="240">
      <t>クリイレ</t>
    </rPh>
    <rPh sb="240" eb="241">
      <t>キン</t>
    </rPh>
    <rPh sb="242" eb="243">
      <t>マカナ</t>
    </rPh>
    <rPh sb="252" eb="254">
      <t>ケイヒ</t>
    </rPh>
    <rPh sb="254" eb="256">
      <t>カイシュウ</t>
    </rPh>
    <rPh sb="256" eb="257">
      <t>リツ</t>
    </rPh>
    <rPh sb="258" eb="260">
      <t>ヘイキン</t>
    </rPh>
    <rPh sb="260" eb="262">
      <t>イカ</t>
    </rPh>
    <rPh sb="263" eb="265">
      <t>ケッカ</t>
    </rPh>
    <rPh sb="319" eb="321">
      <t>オスイ</t>
    </rPh>
    <rPh sb="321" eb="323">
      <t>ショリ</t>
    </rPh>
    <rPh sb="323" eb="325">
      <t>ゲンカ</t>
    </rPh>
    <rPh sb="331" eb="333">
      <t>スイドウ</t>
    </rPh>
    <rPh sb="333" eb="334">
      <t>リョウ</t>
    </rPh>
    <rPh sb="335" eb="336">
      <t>ベツ</t>
    </rPh>
    <rPh sb="336" eb="338">
      <t>ダンタイ</t>
    </rPh>
    <rPh sb="340" eb="342">
      <t>カンリ</t>
    </rPh>
    <rPh sb="351" eb="352">
      <t>ユウ</t>
    </rPh>
    <rPh sb="352" eb="353">
      <t>シュウ</t>
    </rPh>
    <rPh sb="353" eb="355">
      <t>スイリョウ</t>
    </rPh>
    <rPh sb="356" eb="358">
      <t>ケイリョウ</t>
    </rPh>
    <rPh sb="362" eb="363">
      <t>タメ</t>
    </rPh>
    <rPh sb="365" eb="367">
      <t>シヨウ</t>
    </rPh>
    <rPh sb="367" eb="369">
      <t>ニンズウ</t>
    </rPh>
    <rPh sb="370" eb="372">
      <t>ケイスウ</t>
    </rPh>
    <rPh sb="373" eb="374">
      <t>カ</t>
    </rPh>
    <rPh sb="376" eb="378">
      <t>サンテイ</t>
    </rPh>
    <rPh sb="385" eb="387">
      <t>ゲスイ</t>
    </rPh>
    <rPh sb="387" eb="388">
      <t>ドウ</t>
    </rPh>
    <rPh sb="390" eb="392">
      <t>ヘイキン</t>
    </rPh>
    <rPh sb="398" eb="399">
      <t>ニン</t>
    </rPh>
    <rPh sb="399" eb="400">
      <t>ニチ</t>
    </rPh>
    <rPh sb="404" eb="407">
      <t>ジョウカソウ</t>
    </rPh>
    <rPh sb="408" eb="410">
      <t>バアイ</t>
    </rPh>
    <rPh sb="415" eb="416">
      <t>ニン</t>
    </rPh>
    <rPh sb="416" eb="417">
      <t>ニチ</t>
    </rPh>
    <rPh sb="418" eb="420">
      <t>サンテイ</t>
    </rPh>
    <rPh sb="428" eb="430">
      <t>ヘイキン</t>
    </rPh>
    <rPh sb="432" eb="433">
      <t>タカ</t>
    </rPh>
    <rPh sb="434" eb="436">
      <t>ジョウキョウ</t>
    </rPh>
    <rPh sb="443" eb="445">
      <t>コンゴ</t>
    </rPh>
    <rPh sb="445" eb="448">
      <t>ゲスイドウ</t>
    </rPh>
    <rPh sb="449" eb="451">
      <t>ケイスウ</t>
    </rPh>
    <rPh sb="452" eb="453">
      <t>ア</t>
    </rPh>
    <rPh sb="460" eb="462">
      <t>ヘイキン</t>
    </rPh>
    <rPh sb="463" eb="464">
      <t>チカ</t>
    </rPh>
    <rPh sb="469" eb="471">
      <t>シセツ</t>
    </rPh>
    <rPh sb="471" eb="474">
      <t>リヨウリツ</t>
    </rPh>
    <rPh sb="475" eb="477">
      <t>ヘイキン</t>
    </rPh>
    <rPh sb="477" eb="479">
      <t>イカ</t>
    </rPh>
    <rPh sb="481" eb="484">
      <t>ジョウカソウ</t>
    </rPh>
    <rPh sb="485" eb="487">
      <t>ニンソウ</t>
    </rPh>
    <rPh sb="487" eb="489">
      <t>サンテイ</t>
    </rPh>
    <rPh sb="489" eb="491">
      <t>キジュン</t>
    </rPh>
    <rPh sb="492" eb="494">
      <t>タテモノ</t>
    </rPh>
    <rPh sb="495" eb="498">
      <t>ユカメンセキ</t>
    </rPh>
    <rPh sb="499" eb="501">
      <t>ショリ</t>
    </rPh>
    <rPh sb="501" eb="503">
      <t>ノウリョク</t>
    </rPh>
    <rPh sb="504" eb="506">
      <t>カダイ</t>
    </rPh>
    <rPh sb="513" eb="515">
      <t>ゲンザイ</t>
    </rPh>
    <rPh sb="515" eb="517">
      <t>セッチ</t>
    </rPh>
    <rPh sb="519" eb="521">
      <t>バアイ</t>
    </rPh>
    <rPh sb="523" eb="525">
      <t>ニンズウ</t>
    </rPh>
    <rPh sb="528" eb="530">
      <t>サンテイ</t>
    </rPh>
    <rPh sb="531" eb="532">
      <t>オコナ</t>
    </rPh>
    <rPh sb="539" eb="541">
      <t>コンゴ</t>
    </rPh>
    <rPh sb="542" eb="544">
      <t>ヘイキン</t>
    </rPh>
    <rPh sb="545" eb="546">
      <t>チカ</t>
    </rPh>
    <rPh sb="548" eb="549">
      <t>コト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</si>
</sst>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DBB-4EDE-A243-8953C0D92163}"/>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EDBB-4EDE-A243-8953C0D92163}"/>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0</c:v>
                </c:pt>
                <c:pt idx="1">
                  <c:v>100</c:v>
                </c:pt>
                <c:pt idx="2">
                  <c:v>100.14</c:v>
                </c:pt>
                <c:pt idx="3">
                  <c:v>61.18</c:v>
                </c:pt>
                <c:pt idx="4">
                  <c:v>99.59</c:v>
                </c:pt>
              </c:numCache>
            </c:numRef>
          </c:val>
          <c:extLst>
            <c:ext xmlns:c16="http://schemas.microsoft.com/office/drawing/2014/chart" uri="{C3380CC4-5D6E-409C-BE32-E72D297353CC}">
              <c16:uniqueId val="{00000000-0FF2-4B3C-85AA-55F81F14C091}"/>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FF2-4B3C-85AA-55F81F14C091}"/>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342-4FB7-9E6B-86E1386E7CCF}"/>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342-4FB7-9E6B-86E1386E7CCF}"/>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341-4769-87C0-B9D79E23FDF2}"/>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341-4769-87C0-B9D79E23FDF2}"/>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983-4B77-B2E9-9F36E3F2C3B6}"/>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983-4B77-B2E9-9F36E3F2C3B6}"/>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118-4E79-A381-927C338BC0C7}"/>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118-4E79-A381-927C338BC0C7}"/>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formatCode="#,##0.00;&quot;△&quot;#,##0.00;&quot;-&quot;">
                  <c:v>0</c:v>
                </c:pt>
                <c:pt idx="1">
                  <c:v>0</c:v>
                </c:pt>
                <c:pt idx="2">
                  <c:v>0</c:v>
                </c:pt>
                <c:pt idx="3">
                  <c:v>0</c:v>
                </c:pt>
                <c:pt idx="4">
                  <c:v>0</c:v>
                </c:pt>
              </c:numCache>
            </c:numRef>
          </c:val>
          <c:extLst>
            <c:ext xmlns:c16="http://schemas.microsoft.com/office/drawing/2014/chart" uri="{C3380CC4-5D6E-409C-BE32-E72D297353CC}">
              <c16:uniqueId val="{00000000-57C5-40DD-ACC0-6AA3DFBCA6EE}"/>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413.5</c:v>
                </c:pt>
                <c:pt idx="2">
                  <c:v>407.42</c:v>
                </c:pt>
                <c:pt idx="3">
                  <c:v>386.46</c:v>
                </c:pt>
                <c:pt idx="4">
                  <c:v>421.25</c:v>
                </c:pt>
              </c:numCache>
            </c:numRef>
          </c:val>
          <c:smooth val="0"/>
          <c:extLst>
            <c:ext xmlns:c16="http://schemas.microsoft.com/office/drawing/2014/chart" uri="{C3380CC4-5D6E-409C-BE32-E72D297353CC}">
              <c16:uniqueId val="{00000001-57C5-40DD-ACC0-6AA3DFBCA6EE}"/>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0</c:v>
                </c:pt>
                <c:pt idx="1">
                  <c:v>31.57</c:v>
                </c:pt>
                <c:pt idx="2">
                  <c:v>46.26</c:v>
                </c:pt>
                <c:pt idx="3">
                  <c:v>53.94</c:v>
                </c:pt>
                <c:pt idx="4">
                  <c:v>49.54</c:v>
                </c:pt>
              </c:numCache>
            </c:numRef>
          </c:val>
          <c:extLst>
            <c:ext xmlns:c16="http://schemas.microsoft.com/office/drawing/2014/chart" uri="{C3380CC4-5D6E-409C-BE32-E72D297353CC}">
              <c16:uniqueId val="{00000000-11AC-4BEB-9CED-5389D2B627FE}"/>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55.84</c:v>
                </c:pt>
                <c:pt idx="2">
                  <c:v>57.08</c:v>
                </c:pt>
                <c:pt idx="3">
                  <c:v>55.85</c:v>
                </c:pt>
                <c:pt idx="4">
                  <c:v>53.23</c:v>
                </c:pt>
              </c:numCache>
            </c:numRef>
          </c:val>
          <c:smooth val="0"/>
          <c:extLst>
            <c:ext xmlns:c16="http://schemas.microsoft.com/office/drawing/2014/chart" uri="{C3380CC4-5D6E-409C-BE32-E72D297353CC}">
              <c16:uniqueId val="{00000001-11AC-4BEB-9CED-5389D2B627FE}"/>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0</c:v>
                </c:pt>
                <c:pt idx="1">
                  <c:v>619.1</c:v>
                </c:pt>
                <c:pt idx="2">
                  <c:v>435.34</c:v>
                </c:pt>
                <c:pt idx="3">
                  <c:v>373.03</c:v>
                </c:pt>
                <c:pt idx="4">
                  <c:v>380.41</c:v>
                </c:pt>
              </c:numCache>
            </c:numRef>
          </c:val>
          <c:extLst>
            <c:ext xmlns:c16="http://schemas.microsoft.com/office/drawing/2014/chart" uri="{C3380CC4-5D6E-409C-BE32-E72D297353CC}">
              <c16:uniqueId val="{00000000-A659-44A9-902D-AF95EF902754}"/>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287.57</c:v>
                </c:pt>
                <c:pt idx="2">
                  <c:v>286.86</c:v>
                </c:pt>
                <c:pt idx="3">
                  <c:v>287.91000000000003</c:v>
                </c:pt>
                <c:pt idx="4">
                  <c:v>283.3</c:v>
                </c:pt>
              </c:numCache>
            </c:numRef>
          </c:val>
          <c:smooth val="0"/>
          <c:extLst>
            <c:ext xmlns:c16="http://schemas.microsoft.com/office/drawing/2014/chart" uri="{C3380CC4-5D6E-409C-BE32-E72D297353CC}">
              <c16:uniqueId val="{00000001-A659-44A9-902D-AF95EF902754}"/>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0.24</c:v>
                </c:pt>
                <c:pt idx="2">
                  <c:v>39.21</c:v>
                </c:pt>
                <c:pt idx="3">
                  <c:v>43.12</c:v>
                </c:pt>
                <c:pt idx="4">
                  <c:v>45.5</c:v>
                </c:pt>
              </c:numCache>
            </c:numRef>
          </c:val>
          <c:extLst>
            <c:ext xmlns:c16="http://schemas.microsoft.com/office/drawing/2014/chart" uri="{C3380CC4-5D6E-409C-BE32-E72D297353CC}">
              <c16:uniqueId val="{00000000-2ACA-46EA-A701-32E9BD799B7A}"/>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61.55</c:v>
                </c:pt>
                <c:pt idx="2">
                  <c:v>57.22</c:v>
                </c:pt>
                <c:pt idx="3">
                  <c:v>54.93</c:v>
                </c:pt>
                <c:pt idx="4">
                  <c:v>55.96</c:v>
                </c:pt>
              </c:numCache>
            </c:numRef>
          </c:val>
          <c:smooth val="0"/>
          <c:extLst>
            <c:ext xmlns:c16="http://schemas.microsoft.com/office/drawing/2014/chart" uri="{C3380CC4-5D6E-409C-BE32-E72D297353CC}">
              <c16:uniqueId val="{00000001-2ACA-46EA-A701-32E9BD799B7A}"/>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0</c:v>
                </c:pt>
                <c:pt idx="1">
                  <c:v>100</c:v>
                </c:pt>
                <c:pt idx="2">
                  <c:v>100</c:v>
                </c:pt>
                <c:pt idx="3">
                  <c:v>100</c:v>
                </c:pt>
                <c:pt idx="4">
                  <c:v>100</c:v>
                </c:pt>
              </c:numCache>
            </c:numRef>
          </c:val>
          <c:extLst>
            <c:ext xmlns:c16="http://schemas.microsoft.com/office/drawing/2014/chart" uri="{C3380CC4-5D6E-409C-BE32-E72D297353CC}">
              <c16:uniqueId val="{00000000-2E70-4394-B8AD-6667679489A3}"/>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67.489999999999995</c:v>
                </c:pt>
                <c:pt idx="2">
                  <c:v>67.290000000000006</c:v>
                </c:pt>
                <c:pt idx="3">
                  <c:v>65.569999999999993</c:v>
                </c:pt>
                <c:pt idx="4">
                  <c:v>60.12</c:v>
                </c:pt>
              </c:numCache>
            </c:numRef>
          </c:val>
          <c:smooth val="0"/>
          <c:extLst>
            <c:ext xmlns:c16="http://schemas.microsoft.com/office/drawing/2014/chart" uri="{C3380CC4-5D6E-409C-BE32-E72D297353CC}">
              <c16:uniqueId val="{00000001-2E70-4394-B8AD-6667679489A3}"/>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【307.23】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【79.51】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【58.71】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【272.98】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V49" zoomScaleNormal="100" workbookViewId="0">
      <selection activeCell="BL16" sqref="BL16:BZ44"/>
    </sheetView>
  </sheetViews>
  <sheetFormatPr defaultColWidth="2.6640625" defaultRowHeight="13.25" x14ac:dyDescent="0.15"/>
  <cols>
    <col min="1" max="1" width="2.6640625" customWidth="1"/>
    <col min="2" max="62" width="3.77734375" customWidth="1"/>
    <col min="64" max="78" width="3.109375" customWidth="1"/>
    <col min="79" max="79" width="4.44140625" bestFit="1" customWidth="1"/>
    <col min="81" max="82" width="4.44140625" bestFit="1" customWidth="1"/>
  </cols>
  <sheetData>
    <row r="1" spans="1:78" ht="17.2"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850000000000001" customHeight="1" x14ac:dyDescent="0.15">
      <c r="A6" s="2"/>
      <c r="B6" s="75" t="str">
        <f>データ!H6</f>
        <v>佐賀県　みやき町</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850000000000001" customHeight="1" x14ac:dyDescent="0.15">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3"/>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3"/>
      <c r="BK7" s="3"/>
      <c r="BL7" s="4" t="s">
        <v>9</v>
      </c>
      <c r="BM7" s="5"/>
      <c r="BN7" s="5"/>
      <c r="BO7" s="5"/>
      <c r="BP7" s="5"/>
      <c r="BQ7" s="5"/>
      <c r="BR7" s="5"/>
      <c r="BS7" s="5"/>
      <c r="BT7" s="5"/>
      <c r="BU7" s="5"/>
      <c r="BV7" s="5"/>
      <c r="BW7" s="5"/>
      <c r="BX7" s="5"/>
      <c r="BY7" s="6"/>
    </row>
    <row r="8" spans="1:78" ht="18.850000000000001"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特定地域生活排水処理</v>
      </c>
      <c r="Q8" s="72"/>
      <c r="R8" s="72"/>
      <c r="S8" s="72"/>
      <c r="T8" s="72"/>
      <c r="U8" s="72"/>
      <c r="V8" s="72"/>
      <c r="W8" s="72" t="str">
        <f>データ!L6</f>
        <v>K3</v>
      </c>
      <c r="X8" s="72"/>
      <c r="Y8" s="72"/>
      <c r="Z8" s="72"/>
      <c r="AA8" s="72"/>
      <c r="AB8" s="72"/>
      <c r="AC8" s="72"/>
      <c r="AD8" s="73" t="str">
        <f>データ!$M$6</f>
        <v>非設置</v>
      </c>
      <c r="AE8" s="73"/>
      <c r="AF8" s="73"/>
      <c r="AG8" s="73"/>
      <c r="AH8" s="73"/>
      <c r="AI8" s="73"/>
      <c r="AJ8" s="73"/>
      <c r="AK8" s="3"/>
      <c r="AL8" s="69">
        <f>データ!S6</f>
        <v>25679</v>
      </c>
      <c r="AM8" s="69"/>
      <c r="AN8" s="69"/>
      <c r="AO8" s="69"/>
      <c r="AP8" s="69"/>
      <c r="AQ8" s="69"/>
      <c r="AR8" s="69"/>
      <c r="AS8" s="69"/>
      <c r="AT8" s="68">
        <f>データ!T6</f>
        <v>51.92</v>
      </c>
      <c r="AU8" s="68"/>
      <c r="AV8" s="68"/>
      <c r="AW8" s="68"/>
      <c r="AX8" s="68"/>
      <c r="AY8" s="68"/>
      <c r="AZ8" s="68"/>
      <c r="BA8" s="68"/>
      <c r="BB8" s="68">
        <f>データ!U6</f>
        <v>494.59</v>
      </c>
      <c r="BC8" s="68"/>
      <c r="BD8" s="68"/>
      <c r="BE8" s="68"/>
      <c r="BF8" s="68"/>
      <c r="BG8" s="68"/>
      <c r="BH8" s="68"/>
      <c r="BI8" s="68"/>
      <c r="BJ8" s="3"/>
      <c r="BK8" s="3"/>
      <c r="BL8" s="70" t="s">
        <v>10</v>
      </c>
      <c r="BM8" s="71"/>
      <c r="BN8" s="7" t="s">
        <v>11</v>
      </c>
      <c r="BO8" s="8"/>
      <c r="BP8" s="8"/>
      <c r="BQ8" s="8"/>
      <c r="BR8" s="8"/>
      <c r="BS8" s="8"/>
      <c r="BT8" s="8"/>
      <c r="BU8" s="8"/>
      <c r="BV8" s="8"/>
      <c r="BW8" s="8"/>
      <c r="BX8" s="8"/>
      <c r="BY8" s="9"/>
    </row>
    <row r="9" spans="1:78" ht="18.850000000000001" customHeight="1" x14ac:dyDescent="0.15">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3"/>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3"/>
      <c r="BK9" s="3"/>
      <c r="BL9" s="66" t="s">
        <v>20</v>
      </c>
      <c r="BM9" s="67"/>
      <c r="BN9" s="10" t="s">
        <v>21</v>
      </c>
      <c r="BO9" s="11"/>
      <c r="BP9" s="11"/>
      <c r="BQ9" s="11"/>
      <c r="BR9" s="11"/>
      <c r="BS9" s="11"/>
      <c r="BT9" s="11"/>
      <c r="BU9" s="11"/>
      <c r="BV9" s="11"/>
      <c r="BW9" s="11"/>
      <c r="BX9" s="11"/>
      <c r="BY9" s="12"/>
    </row>
    <row r="10" spans="1:78" ht="18.850000000000001" customHeight="1" x14ac:dyDescent="0.15">
      <c r="A10" s="2"/>
      <c r="B10" s="68" t="str">
        <f>データ!N6</f>
        <v>-</v>
      </c>
      <c r="C10" s="68"/>
      <c r="D10" s="68"/>
      <c r="E10" s="68"/>
      <c r="F10" s="68"/>
      <c r="G10" s="68"/>
      <c r="H10" s="68"/>
      <c r="I10" s="68" t="str">
        <f>データ!O6</f>
        <v>該当数値なし</v>
      </c>
      <c r="J10" s="68"/>
      <c r="K10" s="68"/>
      <c r="L10" s="68"/>
      <c r="M10" s="68"/>
      <c r="N10" s="68"/>
      <c r="O10" s="68"/>
      <c r="P10" s="68">
        <f>データ!P6</f>
        <v>12.39</v>
      </c>
      <c r="Q10" s="68"/>
      <c r="R10" s="68"/>
      <c r="S10" s="68"/>
      <c r="T10" s="68"/>
      <c r="U10" s="68"/>
      <c r="V10" s="68"/>
      <c r="W10" s="68">
        <f>データ!Q6</f>
        <v>100</v>
      </c>
      <c r="X10" s="68"/>
      <c r="Y10" s="68"/>
      <c r="Z10" s="68"/>
      <c r="AA10" s="68"/>
      <c r="AB10" s="68"/>
      <c r="AC10" s="68"/>
      <c r="AD10" s="69">
        <f>データ!R6</f>
        <v>3850</v>
      </c>
      <c r="AE10" s="69"/>
      <c r="AF10" s="69"/>
      <c r="AG10" s="69"/>
      <c r="AH10" s="69"/>
      <c r="AI10" s="69"/>
      <c r="AJ10" s="69"/>
      <c r="AK10" s="2"/>
      <c r="AL10" s="69">
        <f>データ!V6</f>
        <v>3176</v>
      </c>
      <c r="AM10" s="69"/>
      <c r="AN10" s="69"/>
      <c r="AO10" s="69"/>
      <c r="AP10" s="69"/>
      <c r="AQ10" s="69"/>
      <c r="AR10" s="69"/>
      <c r="AS10" s="69"/>
      <c r="AT10" s="68">
        <f>データ!W6</f>
        <v>0.53</v>
      </c>
      <c r="AU10" s="68"/>
      <c r="AV10" s="68"/>
      <c r="AW10" s="68"/>
      <c r="AX10" s="68"/>
      <c r="AY10" s="68"/>
      <c r="AZ10" s="68"/>
      <c r="BA10" s="68"/>
      <c r="BB10" s="68">
        <f>データ!X6</f>
        <v>5992.45</v>
      </c>
      <c r="BC10" s="68"/>
      <c r="BD10" s="68"/>
      <c r="BE10" s="68"/>
      <c r="BF10" s="68"/>
      <c r="BG10" s="68"/>
      <c r="BH10" s="68"/>
      <c r="BI10" s="68"/>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84" t="s">
        <v>121</v>
      </c>
      <c r="BM16" s="85"/>
      <c r="BN16" s="85"/>
      <c r="BO16" s="85"/>
      <c r="BP16" s="85"/>
      <c r="BQ16" s="85"/>
      <c r="BR16" s="85"/>
      <c r="BS16" s="85"/>
      <c r="BT16" s="85"/>
      <c r="BU16" s="85"/>
      <c r="BV16" s="85"/>
      <c r="BW16" s="85"/>
      <c r="BX16" s="85"/>
      <c r="BY16" s="85"/>
      <c r="BZ16" s="86"/>
    </row>
    <row r="17" spans="1:78" ht="13.5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84"/>
      <c r="BM17" s="85"/>
      <c r="BN17" s="85"/>
      <c r="BO17" s="85"/>
      <c r="BP17" s="85"/>
      <c r="BQ17" s="85"/>
      <c r="BR17" s="85"/>
      <c r="BS17" s="85"/>
      <c r="BT17" s="85"/>
      <c r="BU17" s="85"/>
      <c r="BV17" s="85"/>
      <c r="BW17" s="85"/>
      <c r="BX17" s="85"/>
      <c r="BY17" s="85"/>
      <c r="BZ17" s="86"/>
    </row>
    <row r="18" spans="1:78" ht="13.5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84"/>
      <c r="BM18" s="85"/>
      <c r="BN18" s="85"/>
      <c r="BO18" s="85"/>
      <c r="BP18" s="85"/>
      <c r="BQ18" s="85"/>
      <c r="BR18" s="85"/>
      <c r="BS18" s="85"/>
      <c r="BT18" s="85"/>
      <c r="BU18" s="85"/>
      <c r="BV18" s="85"/>
      <c r="BW18" s="85"/>
      <c r="BX18" s="85"/>
      <c r="BY18" s="85"/>
      <c r="BZ18" s="86"/>
    </row>
    <row r="19" spans="1:78" ht="13.5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84"/>
      <c r="BM19" s="85"/>
      <c r="BN19" s="85"/>
      <c r="BO19" s="85"/>
      <c r="BP19" s="85"/>
      <c r="BQ19" s="85"/>
      <c r="BR19" s="85"/>
      <c r="BS19" s="85"/>
      <c r="BT19" s="85"/>
      <c r="BU19" s="85"/>
      <c r="BV19" s="85"/>
      <c r="BW19" s="85"/>
      <c r="BX19" s="85"/>
      <c r="BY19" s="85"/>
      <c r="BZ19" s="86"/>
    </row>
    <row r="20" spans="1:78" ht="13.5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84"/>
      <c r="BM20" s="85"/>
      <c r="BN20" s="85"/>
      <c r="BO20" s="85"/>
      <c r="BP20" s="85"/>
      <c r="BQ20" s="85"/>
      <c r="BR20" s="85"/>
      <c r="BS20" s="85"/>
      <c r="BT20" s="85"/>
      <c r="BU20" s="85"/>
      <c r="BV20" s="85"/>
      <c r="BW20" s="85"/>
      <c r="BX20" s="85"/>
      <c r="BY20" s="85"/>
      <c r="BZ20" s="86"/>
    </row>
    <row r="21" spans="1:78" ht="13.5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84"/>
      <c r="BM21" s="85"/>
      <c r="BN21" s="85"/>
      <c r="BO21" s="85"/>
      <c r="BP21" s="85"/>
      <c r="BQ21" s="85"/>
      <c r="BR21" s="85"/>
      <c r="BS21" s="85"/>
      <c r="BT21" s="85"/>
      <c r="BU21" s="85"/>
      <c r="BV21" s="85"/>
      <c r="BW21" s="85"/>
      <c r="BX21" s="85"/>
      <c r="BY21" s="85"/>
      <c r="BZ21" s="86"/>
    </row>
    <row r="22" spans="1:78" ht="13.5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84"/>
      <c r="BM22" s="85"/>
      <c r="BN22" s="85"/>
      <c r="BO22" s="85"/>
      <c r="BP22" s="85"/>
      <c r="BQ22" s="85"/>
      <c r="BR22" s="85"/>
      <c r="BS22" s="85"/>
      <c r="BT22" s="85"/>
      <c r="BU22" s="85"/>
      <c r="BV22" s="85"/>
      <c r="BW22" s="85"/>
      <c r="BX22" s="85"/>
      <c r="BY22" s="85"/>
      <c r="BZ22" s="86"/>
    </row>
    <row r="23" spans="1:78" ht="13.5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84"/>
      <c r="BM23" s="85"/>
      <c r="BN23" s="85"/>
      <c r="BO23" s="85"/>
      <c r="BP23" s="85"/>
      <c r="BQ23" s="85"/>
      <c r="BR23" s="85"/>
      <c r="BS23" s="85"/>
      <c r="BT23" s="85"/>
      <c r="BU23" s="85"/>
      <c r="BV23" s="85"/>
      <c r="BW23" s="85"/>
      <c r="BX23" s="85"/>
      <c r="BY23" s="85"/>
      <c r="BZ23" s="86"/>
    </row>
    <row r="24" spans="1:78" ht="13.5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84"/>
      <c r="BM24" s="85"/>
      <c r="BN24" s="85"/>
      <c r="BO24" s="85"/>
      <c r="BP24" s="85"/>
      <c r="BQ24" s="85"/>
      <c r="BR24" s="85"/>
      <c r="BS24" s="85"/>
      <c r="BT24" s="85"/>
      <c r="BU24" s="85"/>
      <c r="BV24" s="85"/>
      <c r="BW24" s="85"/>
      <c r="BX24" s="85"/>
      <c r="BY24" s="85"/>
      <c r="BZ24" s="86"/>
    </row>
    <row r="25" spans="1:78" ht="13.5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84"/>
      <c r="BM25" s="85"/>
      <c r="BN25" s="85"/>
      <c r="BO25" s="85"/>
      <c r="BP25" s="85"/>
      <c r="BQ25" s="85"/>
      <c r="BR25" s="85"/>
      <c r="BS25" s="85"/>
      <c r="BT25" s="85"/>
      <c r="BU25" s="85"/>
      <c r="BV25" s="85"/>
      <c r="BW25" s="85"/>
      <c r="BX25" s="85"/>
      <c r="BY25" s="85"/>
      <c r="BZ25" s="86"/>
    </row>
    <row r="26" spans="1:78" ht="13.5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84"/>
      <c r="BM26" s="85"/>
      <c r="BN26" s="85"/>
      <c r="BO26" s="85"/>
      <c r="BP26" s="85"/>
      <c r="BQ26" s="85"/>
      <c r="BR26" s="85"/>
      <c r="BS26" s="85"/>
      <c r="BT26" s="85"/>
      <c r="BU26" s="85"/>
      <c r="BV26" s="85"/>
      <c r="BW26" s="85"/>
      <c r="BX26" s="85"/>
      <c r="BY26" s="85"/>
      <c r="BZ26" s="86"/>
    </row>
    <row r="27" spans="1:78" ht="13.5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84"/>
      <c r="BM27" s="85"/>
      <c r="BN27" s="85"/>
      <c r="BO27" s="85"/>
      <c r="BP27" s="85"/>
      <c r="BQ27" s="85"/>
      <c r="BR27" s="85"/>
      <c r="BS27" s="85"/>
      <c r="BT27" s="85"/>
      <c r="BU27" s="85"/>
      <c r="BV27" s="85"/>
      <c r="BW27" s="85"/>
      <c r="BX27" s="85"/>
      <c r="BY27" s="85"/>
      <c r="BZ27" s="86"/>
    </row>
    <row r="28" spans="1:78" ht="13.5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84"/>
      <c r="BM28" s="85"/>
      <c r="BN28" s="85"/>
      <c r="BO28" s="85"/>
      <c r="BP28" s="85"/>
      <c r="BQ28" s="85"/>
      <c r="BR28" s="85"/>
      <c r="BS28" s="85"/>
      <c r="BT28" s="85"/>
      <c r="BU28" s="85"/>
      <c r="BV28" s="85"/>
      <c r="BW28" s="85"/>
      <c r="BX28" s="85"/>
      <c r="BY28" s="85"/>
      <c r="BZ28" s="86"/>
    </row>
    <row r="29" spans="1:78" ht="13.5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84"/>
      <c r="BM29" s="85"/>
      <c r="BN29" s="85"/>
      <c r="BO29" s="85"/>
      <c r="BP29" s="85"/>
      <c r="BQ29" s="85"/>
      <c r="BR29" s="85"/>
      <c r="BS29" s="85"/>
      <c r="BT29" s="85"/>
      <c r="BU29" s="85"/>
      <c r="BV29" s="85"/>
      <c r="BW29" s="85"/>
      <c r="BX29" s="85"/>
      <c r="BY29" s="85"/>
      <c r="BZ29" s="86"/>
    </row>
    <row r="30" spans="1:78" ht="13.5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84"/>
      <c r="BM30" s="85"/>
      <c r="BN30" s="85"/>
      <c r="BO30" s="85"/>
      <c r="BP30" s="85"/>
      <c r="BQ30" s="85"/>
      <c r="BR30" s="85"/>
      <c r="BS30" s="85"/>
      <c r="BT30" s="85"/>
      <c r="BU30" s="85"/>
      <c r="BV30" s="85"/>
      <c r="BW30" s="85"/>
      <c r="BX30" s="85"/>
      <c r="BY30" s="85"/>
      <c r="BZ30" s="86"/>
    </row>
    <row r="31" spans="1:78" ht="13.5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84"/>
      <c r="BM31" s="85"/>
      <c r="BN31" s="85"/>
      <c r="BO31" s="85"/>
      <c r="BP31" s="85"/>
      <c r="BQ31" s="85"/>
      <c r="BR31" s="85"/>
      <c r="BS31" s="85"/>
      <c r="BT31" s="85"/>
      <c r="BU31" s="85"/>
      <c r="BV31" s="85"/>
      <c r="BW31" s="85"/>
      <c r="BX31" s="85"/>
      <c r="BY31" s="85"/>
      <c r="BZ31" s="86"/>
    </row>
    <row r="32" spans="1:78" ht="13.5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84"/>
      <c r="BM32" s="85"/>
      <c r="BN32" s="85"/>
      <c r="BO32" s="85"/>
      <c r="BP32" s="85"/>
      <c r="BQ32" s="85"/>
      <c r="BR32" s="85"/>
      <c r="BS32" s="85"/>
      <c r="BT32" s="85"/>
      <c r="BU32" s="85"/>
      <c r="BV32" s="85"/>
      <c r="BW32" s="85"/>
      <c r="BX32" s="85"/>
      <c r="BY32" s="85"/>
      <c r="BZ32" s="86"/>
    </row>
    <row r="33" spans="1:78" ht="13.5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84"/>
      <c r="BM33" s="85"/>
      <c r="BN33" s="85"/>
      <c r="BO33" s="85"/>
      <c r="BP33" s="85"/>
      <c r="BQ33" s="85"/>
      <c r="BR33" s="85"/>
      <c r="BS33" s="85"/>
      <c r="BT33" s="85"/>
      <c r="BU33" s="85"/>
      <c r="BV33" s="85"/>
      <c r="BW33" s="85"/>
      <c r="BX33" s="85"/>
      <c r="BY33" s="85"/>
      <c r="BZ33" s="86"/>
    </row>
    <row r="34" spans="1:78" ht="13.5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84"/>
      <c r="BM34" s="85"/>
      <c r="BN34" s="85"/>
      <c r="BO34" s="85"/>
      <c r="BP34" s="85"/>
      <c r="BQ34" s="85"/>
      <c r="BR34" s="85"/>
      <c r="BS34" s="85"/>
      <c r="BT34" s="85"/>
      <c r="BU34" s="85"/>
      <c r="BV34" s="85"/>
      <c r="BW34" s="85"/>
      <c r="BX34" s="85"/>
      <c r="BY34" s="85"/>
      <c r="BZ34" s="86"/>
    </row>
    <row r="35" spans="1:78" ht="13.5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84"/>
      <c r="BM35" s="85"/>
      <c r="BN35" s="85"/>
      <c r="BO35" s="85"/>
      <c r="BP35" s="85"/>
      <c r="BQ35" s="85"/>
      <c r="BR35" s="85"/>
      <c r="BS35" s="85"/>
      <c r="BT35" s="85"/>
      <c r="BU35" s="85"/>
      <c r="BV35" s="85"/>
      <c r="BW35" s="85"/>
      <c r="BX35" s="85"/>
      <c r="BY35" s="85"/>
      <c r="BZ35" s="86"/>
    </row>
    <row r="36" spans="1:78" ht="13.5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84"/>
      <c r="BM36" s="85"/>
      <c r="BN36" s="85"/>
      <c r="BO36" s="85"/>
      <c r="BP36" s="85"/>
      <c r="BQ36" s="85"/>
      <c r="BR36" s="85"/>
      <c r="BS36" s="85"/>
      <c r="BT36" s="85"/>
      <c r="BU36" s="85"/>
      <c r="BV36" s="85"/>
      <c r="BW36" s="85"/>
      <c r="BX36" s="85"/>
      <c r="BY36" s="85"/>
      <c r="BZ36" s="86"/>
    </row>
    <row r="37" spans="1:78" ht="13.5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84"/>
      <c r="BM37" s="85"/>
      <c r="BN37" s="85"/>
      <c r="BO37" s="85"/>
      <c r="BP37" s="85"/>
      <c r="BQ37" s="85"/>
      <c r="BR37" s="85"/>
      <c r="BS37" s="85"/>
      <c r="BT37" s="85"/>
      <c r="BU37" s="85"/>
      <c r="BV37" s="85"/>
      <c r="BW37" s="85"/>
      <c r="BX37" s="85"/>
      <c r="BY37" s="85"/>
      <c r="BZ37" s="86"/>
    </row>
    <row r="38" spans="1:78" ht="13.5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84"/>
      <c r="BM38" s="85"/>
      <c r="BN38" s="85"/>
      <c r="BO38" s="85"/>
      <c r="BP38" s="85"/>
      <c r="BQ38" s="85"/>
      <c r="BR38" s="85"/>
      <c r="BS38" s="85"/>
      <c r="BT38" s="85"/>
      <c r="BU38" s="85"/>
      <c r="BV38" s="85"/>
      <c r="BW38" s="85"/>
      <c r="BX38" s="85"/>
      <c r="BY38" s="85"/>
      <c r="BZ38" s="86"/>
    </row>
    <row r="39" spans="1:78" ht="13.5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84"/>
      <c r="BM39" s="85"/>
      <c r="BN39" s="85"/>
      <c r="BO39" s="85"/>
      <c r="BP39" s="85"/>
      <c r="BQ39" s="85"/>
      <c r="BR39" s="85"/>
      <c r="BS39" s="85"/>
      <c r="BT39" s="85"/>
      <c r="BU39" s="85"/>
      <c r="BV39" s="85"/>
      <c r="BW39" s="85"/>
      <c r="BX39" s="85"/>
      <c r="BY39" s="85"/>
      <c r="BZ39" s="86"/>
    </row>
    <row r="40" spans="1:78" ht="13.5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84"/>
      <c r="BM40" s="85"/>
      <c r="BN40" s="85"/>
      <c r="BO40" s="85"/>
      <c r="BP40" s="85"/>
      <c r="BQ40" s="85"/>
      <c r="BR40" s="85"/>
      <c r="BS40" s="85"/>
      <c r="BT40" s="85"/>
      <c r="BU40" s="85"/>
      <c r="BV40" s="85"/>
      <c r="BW40" s="85"/>
      <c r="BX40" s="85"/>
      <c r="BY40" s="85"/>
      <c r="BZ40" s="86"/>
    </row>
    <row r="41" spans="1:78" ht="13.5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84"/>
      <c r="BM41" s="85"/>
      <c r="BN41" s="85"/>
      <c r="BO41" s="85"/>
      <c r="BP41" s="85"/>
      <c r="BQ41" s="85"/>
      <c r="BR41" s="85"/>
      <c r="BS41" s="85"/>
      <c r="BT41" s="85"/>
      <c r="BU41" s="85"/>
      <c r="BV41" s="85"/>
      <c r="BW41" s="85"/>
      <c r="BX41" s="85"/>
      <c r="BY41" s="85"/>
      <c r="BZ41" s="86"/>
    </row>
    <row r="42" spans="1:78" ht="13.5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84"/>
      <c r="BM42" s="85"/>
      <c r="BN42" s="85"/>
      <c r="BO42" s="85"/>
      <c r="BP42" s="85"/>
      <c r="BQ42" s="85"/>
      <c r="BR42" s="85"/>
      <c r="BS42" s="85"/>
      <c r="BT42" s="85"/>
      <c r="BU42" s="85"/>
      <c r="BV42" s="85"/>
      <c r="BW42" s="85"/>
      <c r="BX42" s="85"/>
      <c r="BY42" s="85"/>
      <c r="BZ42" s="86"/>
    </row>
    <row r="43" spans="1:78" ht="13.5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84"/>
      <c r="BM43" s="85"/>
      <c r="BN43" s="85"/>
      <c r="BO43" s="85"/>
      <c r="BP43" s="85"/>
      <c r="BQ43" s="85"/>
      <c r="BR43" s="85"/>
      <c r="BS43" s="85"/>
      <c r="BT43" s="85"/>
      <c r="BU43" s="85"/>
      <c r="BV43" s="85"/>
      <c r="BW43" s="85"/>
      <c r="BX43" s="85"/>
      <c r="BY43" s="85"/>
      <c r="BZ43" s="86"/>
    </row>
    <row r="44" spans="1:78" ht="13.5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87"/>
      <c r="BM44" s="88"/>
      <c r="BN44" s="88"/>
      <c r="BO44" s="88"/>
      <c r="BP44" s="88"/>
      <c r="BQ44" s="88"/>
      <c r="BR44" s="88"/>
      <c r="BS44" s="88"/>
      <c r="BT44" s="88"/>
      <c r="BU44" s="88"/>
      <c r="BV44" s="88"/>
      <c r="BW44" s="88"/>
      <c r="BX44" s="88"/>
      <c r="BY44" s="88"/>
      <c r="BZ44" s="89"/>
    </row>
    <row r="45" spans="1:78" ht="13.5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119</v>
      </c>
      <c r="BM47" s="44"/>
      <c r="BN47" s="44"/>
      <c r="BO47" s="44"/>
      <c r="BP47" s="44"/>
      <c r="BQ47" s="44"/>
      <c r="BR47" s="44"/>
      <c r="BS47" s="44"/>
      <c r="BT47" s="44"/>
      <c r="BU47" s="44"/>
      <c r="BV47" s="44"/>
      <c r="BW47" s="44"/>
      <c r="BX47" s="44"/>
      <c r="BY47" s="44"/>
      <c r="BZ47" s="45"/>
    </row>
    <row r="48" spans="1:78" ht="13.5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120</v>
      </c>
      <c r="BM66" s="44"/>
      <c r="BN66" s="44"/>
      <c r="BO66" s="44"/>
      <c r="BP66" s="44"/>
      <c r="BQ66" s="44"/>
      <c r="BR66" s="44"/>
      <c r="BS66" s="44"/>
      <c r="BT66" s="44"/>
      <c r="BU66" s="44"/>
      <c r="BV66" s="44"/>
      <c r="BW66" s="44"/>
      <c r="BX66" s="44"/>
      <c r="BY66" s="44"/>
      <c r="BZ66" s="45"/>
    </row>
    <row r="67" spans="1:78" ht="13.5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44</v>
      </c>
      <c r="H86" s="26" t="str">
        <f>データ!BP6</f>
        <v>【307.23】</v>
      </c>
      <c r="I86" s="26" t="str">
        <f>データ!CA6</f>
        <v>【59.98】</v>
      </c>
      <c r="J86" s="26" t="str">
        <f>データ!CL6</f>
        <v>【272.98】</v>
      </c>
      <c r="K86" s="26" t="str">
        <f>データ!CW6</f>
        <v>【58.71】</v>
      </c>
      <c r="L86" s="26" t="str">
        <f>データ!DH6</f>
        <v>【79.51】</v>
      </c>
      <c r="M86" s="26" t="s">
        <v>45</v>
      </c>
      <c r="N86" s="26" t="s">
        <v>45</v>
      </c>
      <c r="O86" s="26" t="str">
        <f>データ!EO6</f>
        <v>【-】</v>
      </c>
    </row>
  </sheetData>
  <sheetProtection algorithmName="SHA-512" hashValue="IsPm2NB7UQPJwwzcVYIsDl2B88i6DIkPNYl3vFJLXRkJTfOoOCb7pNqLHA/QKorU240vqvD4BAFdmuWjQJoidQ==" saltValue="V/woWOHFRNqtK4GGO1MXDQ=="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25" x14ac:dyDescent="0.15"/>
  <cols>
    <col min="2" max="144" width="11.88671875" customWidth="1"/>
  </cols>
  <sheetData>
    <row r="1" spans="1:145" x14ac:dyDescent="0.15">
      <c r="A1" t="s">
        <v>46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48</v>
      </c>
      <c r="B3" s="29" t="s">
        <v>49</v>
      </c>
      <c r="C3" s="29" t="s">
        <v>50</v>
      </c>
      <c r="D3" s="29" t="s">
        <v>51</v>
      </c>
      <c r="E3" s="29" t="s">
        <v>52</v>
      </c>
      <c r="F3" s="29" t="s">
        <v>53</v>
      </c>
      <c r="G3" s="29" t="s">
        <v>54</v>
      </c>
      <c r="H3" s="77" t="s">
        <v>55</v>
      </c>
      <c r="I3" s="78"/>
      <c r="J3" s="78"/>
      <c r="K3" s="78"/>
      <c r="L3" s="78"/>
      <c r="M3" s="78"/>
      <c r="N3" s="78"/>
      <c r="O3" s="78"/>
      <c r="P3" s="78"/>
      <c r="Q3" s="78"/>
      <c r="R3" s="78"/>
      <c r="S3" s="78"/>
      <c r="T3" s="78"/>
      <c r="U3" s="78"/>
      <c r="V3" s="78"/>
      <c r="W3" s="78"/>
      <c r="X3" s="79"/>
      <c r="Y3" s="83" t="s">
        <v>56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58</v>
      </c>
      <c r="B4" s="30"/>
      <c r="C4" s="30"/>
      <c r="D4" s="30"/>
      <c r="E4" s="30"/>
      <c r="F4" s="30"/>
      <c r="G4" s="30"/>
      <c r="H4" s="80"/>
      <c r="I4" s="81"/>
      <c r="J4" s="81"/>
      <c r="K4" s="81"/>
      <c r="L4" s="81"/>
      <c r="M4" s="81"/>
      <c r="N4" s="81"/>
      <c r="O4" s="81"/>
      <c r="P4" s="81"/>
      <c r="Q4" s="81"/>
      <c r="R4" s="81"/>
      <c r="S4" s="81"/>
      <c r="T4" s="81"/>
      <c r="U4" s="81"/>
      <c r="V4" s="81"/>
      <c r="W4" s="81"/>
      <c r="X4" s="82"/>
      <c r="Y4" s="76" t="s">
        <v>59</v>
      </c>
      <c r="Z4" s="76"/>
      <c r="AA4" s="76"/>
      <c r="AB4" s="76"/>
      <c r="AC4" s="76"/>
      <c r="AD4" s="76"/>
      <c r="AE4" s="76"/>
      <c r="AF4" s="76"/>
      <c r="AG4" s="76"/>
      <c r="AH4" s="76"/>
      <c r="AI4" s="76"/>
      <c r="AJ4" s="76" t="s">
        <v>60</v>
      </c>
      <c r="AK4" s="76"/>
      <c r="AL4" s="76"/>
      <c r="AM4" s="76"/>
      <c r="AN4" s="76"/>
      <c r="AO4" s="76"/>
      <c r="AP4" s="76"/>
      <c r="AQ4" s="76"/>
      <c r="AR4" s="76"/>
      <c r="AS4" s="76"/>
      <c r="AT4" s="76"/>
      <c r="AU4" s="76" t="s">
        <v>61</v>
      </c>
      <c r="AV4" s="76"/>
      <c r="AW4" s="76"/>
      <c r="AX4" s="76"/>
      <c r="AY4" s="76"/>
      <c r="AZ4" s="76"/>
      <c r="BA4" s="76"/>
      <c r="BB4" s="76"/>
      <c r="BC4" s="76"/>
      <c r="BD4" s="76"/>
      <c r="BE4" s="76"/>
      <c r="BF4" s="76" t="s">
        <v>62</v>
      </c>
      <c r="BG4" s="76"/>
      <c r="BH4" s="76"/>
      <c r="BI4" s="76"/>
      <c r="BJ4" s="76"/>
      <c r="BK4" s="76"/>
      <c r="BL4" s="76"/>
      <c r="BM4" s="76"/>
      <c r="BN4" s="76"/>
      <c r="BO4" s="76"/>
      <c r="BP4" s="76"/>
      <c r="BQ4" s="76" t="s">
        <v>63</v>
      </c>
      <c r="BR4" s="76"/>
      <c r="BS4" s="76"/>
      <c r="BT4" s="76"/>
      <c r="BU4" s="76"/>
      <c r="BV4" s="76"/>
      <c r="BW4" s="76"/>
      <c r="BX4" s="76"/>
      <c r="BY4" s="76"/>
      <c r="BZ4" s="76"/>
      <c r="CA4" s="76"/>
      <c r="CB4" s="76" t="s">
        <v>64</v>
      </c>
      <c r="CC4" s="76"/>
      <c r="CD4" s="76"/>
      <c r="CE4" s="76"/>
      <c r="CF4" s="76"/>
      <c r="CG4" s="76"/>
      <c r="CH4" s="76"/>
      <c r="CI4" s="76"/>
      <c r="CJ4" s="76"/>
      <c r="CK4" s="76"/>
      <c r="CL4" s="76"/>
      <c r="CM4" s="76" t="s">
        <v>65</v>
      </c>
      <c r="CN4" s="76"/>
      <c r="CO4" s="76"/>
      <c r="CP4" s="76"/>
      <c r="CQ4" s="76"/>
      <c r="CR4" s="76"/>
      <c r="CS4" s="76"/>
      <c r="CT4" s="76"/>
      <c r="CU4" s="76"/>
      <c r="CV4" s="76"/>
      <c r="CW4" s="76"/>
      <c r="CX4" s="76" t="s">
        <v>66</v>
      </c>
      <c r="CY4" s="76"/>
      <c r="CZ4" s="76"/>
      <c r="DA4" s="76"/>
      <c r="DB4" s="76"/>
      <c r="DC4" s="76"/>
      <c r="DD4" s="76"/>
      <c r="DE4" s="76"/>
      <c r="DF4" s="76"/>
      <c r="DG4" s="76"/>
      <c r="DH4" s="76"/>
      <c r="DI4" s="76" t="s">
        <v>67</v>
      </c>
      <c r="DJ4" s="76"/>
      <c r="DK4" s="76"/>
      <c r="DL4" s="76"/>
      <c r="DM4" s="76"/>
      <c r="DN4" s="76"/>
      <c r="DO4" s="76"/>
      <c r="DP4" s="76"/>
      <c r="DQ4" s="76"/>
      <c r="DR4" s="76"/>
      <c r="DS4" s="76"/>
      <c r="DT4" s="76" t="s">
        <v>68</v>
      </c>
      <c r="DU4" s="76"/>
      <c r="DV4" s="76"/>
      <c r="DW4" s="76"/>
      <c r="DX4" s="76"/>
      <c r="DY4" s="76"/>
      <c r="DZ4" s="76"/>
      <c r="EA4" s="76"/>
      <c r="EB4" s="76"/>
      <c r="EC4" s="76"/>
      <c r="ED4" s="76"/>
      <c r="EE4" s="76" t="s">
        <v>69</v>
      </c>
      <c r="EF4" s="76"/>
      <c r="EG4" s="76"/>
      <c r="EH4" s="76"/>
      <c r="EI4" s="76"/>
      <c r="EJ4" s="76"/>
      <c r="EK4" s="76"/>
      <c r="EL4" s="76"/>
      <c r="EM4" s="76"/>
      <c r="EN4" s="76"/>
      <c r="EO4" s="76"/>
    </row>
    <row r="5" spans="1:145" x14ac:dyDescent="0.15">
      <c r="A5" s="28" t="s">
        <v>70</v>
      </c>
      <c r="B5" s="31"/>
      <c r="C5" s="31"/>
      <c r="D5" s="31"/>
      <c r="E5" s="31"/>
      <c r="F5" s="31"/>
      <c r="G5" s="31"/>
      <c r="H5" s="32" t="s">
        <v>71</v>
      </c>
      <c r="I5" s="32" t="s">
        <v>72</v>
      </c>
      <c r="J5" s="32" t="s">
        <v>73</v>
      </c>
      <c r="K5" s="32" t="s">
        <v>74</v>
      </c>
      <c r="L5" s="32" t="s">
        <v>75</v>
      </c>
      <c r="M5" s="32" t="s">
        <v>5</v>
      </c>
      <c r="N5" s="32" t="s">
        <v>76</v>
      </c>
      <c r="O5" s="32" t="s">
        <v>77</v>
      </c>
      <c r="P5" s="32" t="s">
        <v>78</v>
      </c>
      <c r="Q5" s="32" t="s">
        <v>79</v>
      </c>
      <c r="R5" s="32" t="s">
        <v>80</v>
      </c>
      <c r="S5" s="32" t="s">
        <v>81</v>
      </c>
      <c r="T5" s="32" t="s">
        <v>82</v>
      </c>
      <c r="U5" s="32" t="s">
        <v>83</v>
      </c>
      <c r="V5" s="32" t="s">
        <v>84</v>
      </c>
      <c r="W5" s="32" t="s">
        <v>85</v>
      </c>
      <c r="X5" s="32" t="s">
        <v>86</v>
      </c>
      <c r="Y5" s="32" t="s">
        <v>87</v>
      </c>
      <c r="Z5" s="32" t="s">
        <v>88</v>
      </c>
      <c r="AA5" s="32" t="s">
        <v>89</v>
      </c>
      <c r="AB5" s="32" t="s">
        <v>90</v>
      </c>
      <c r="AC5" s="32" t="s">
        <v>91</v>
      </c>
      <c r="AD5" s="32" t="s">
        <v>92</v>
      </c>
      <c r="AE5" s="32" t="s">
        <v>93</v>
      </c>
      <c r="AF5" s="32" t="s">
        <v>94</v>
      </c>
      <c r="AG5" s="32" t="s">
        <v>95</v>
      </c>
      <c r="AH5" s="32" t="s">
        <v>96</v>
      </c>
      <c r="AI5" s="32" t="s">
        <v>31</v>
      </c>
      <c r="AJ5" s="32" t="s">
        <v>87</v>
      </c>
      <c r="AK5" s="32" t="s">
        <v>88</v>
      </c>
      <c r="AL5" s="32" t="s">
        <v>89</v>
      </c>
      <c r="AM5" s="32" t="s">
        <v>90</v>
      </c>
      <c r="AN5" s="32" t="s">
        <v>91</v>
      </c>
      <c r="AO5" s="32" t="s">
        <v>92</v>
      </c>
      <c r="AP5" s="32" t="s">
        <v>93</v>
      </c>
      <c r="AQ5" s="32" t="s">
        <v>94</v>
      </c>
      <c r="AR5" s="32" t="s">
        <v>95</v>
      </c>
      <c r="AS5" s="32" t="s">
        <v>96</v>
      </c>
      <c r="AT5" s="32" t="s">
        <v>97</v>
      </c>
      <c r="AU5" s="32" t="s">
        <v>87</v>
      </c>
      <c r="AV5" s="32" t="s">
        <v>88</v>
      </c>
      <c r="AW5" s="32" t="s">
        <v>89</v>
      </c>
      <c r="AX5" s="32" t="s">
        <v>90</v>
      </c>
      <c r="AY5" s="32" t="s">
        <v>91</v>
      </c>
      <c r="AZ5" s="32" t="s">
        <v>92</v>
      </c>
      <c r="BA5" s="32" t="s">
        <v>93</v>
      </c>
      <c r="BB5" s="32" t="s">
        <v>94</v>
      </c>
      <c r="BC5" s="32" t="s">
        <v>95</v>
      </c>
      <c r="BD5" s="32" t="s">
        <v>96</v>
      </c>
      <c r="BE5" s="32" t="s">
        <v>97</v>
      </c>
      <c r="BF5" s="32" t="s">
        <v>87</v>
      </c>
      <c r="BG5" s="32" t="s">
        <v>88</v>
      </c>
      <c r="BH5" s="32" t="s">
        <v>89</v>
      </c>
      <c r="BI5" s="32" t="s">
        <v>90</v>
      </c>
      <c r="BJ5" s="32" t="s">
        <v>91</v>
      </c>
      <c r="BK5" s="32" t="s">
        <v>92</v>
      </c>
      <c r="BL5" s="32" t="s">
        <v>93</v>
      </c>
      <c r="BM5" s="32" t="s">
        <v>94</v>
      </c>
      <c r="BN5" s="32" t="s">
        <v>95</v>
      </c>
      <c r="BO5" s="32" t="s">
        <v>96</v>
      </c>
      <c r="BP5" s="32" t="s">
        <v>97</v>
      </c>
      <c r="BQ5" s="32" t="s">
        <v>87</v>
      </c>
      <c r="BR5" s="32" t="s">
        <v>88</v>
      </c>
      <c r="BS5" s="32" t="s">
        <v>89</v>
      </c>
      <c r="BT5" s="32" t="s">
        <v>90</v>
      </c>
      <c r="BU5" s="32" t="s">
        <v>91</v>
      </c>
      <c r="BV5" s="32" t="s">
        <v>92</v>
      </c>
      <c r="BW5" s="32" t="s">
        <v>93</v>
      </c>
      <c r="BX5" s="32" t="s">
        <v>94</v>
      </c>
      <c r="BY5" s="32" t="s">
        <v>95</v>
      </c>
      <c r="BZ5" s="32" t="s">
        <v>96</v>
      </c>
      <c r="CA5" s="32" t="s">
        <v>97</v>
      </c>
      <c r="CB5" s="32" t="s">
        <v>87</v>
      </c>
      <c r="CC5" s="32" t="s">
        <v>88</v>
      </c>
      <c r="CD5" s="32" t="s">
        <v>89</v>
      </c>
      <c r="CE5" s="32" t="s">
        <v>90</v>
      </c>
      <c r="CF5" s="32" t="s">
        <v>91</v>
      </c>
      <c r="CG5" s="32" t="s">
        <v>92</v>
      </c>
      <c r="CH5" s="32" t="s">
        <v>93</v>
      </c>
      <c r="CI5" s="32" t="s">
        <v>94</v>
      </c>
      <c r="CJ5" s="32" t="s">
        <v>95</v>
      </c>
      <c r="CK5" s="32" t="s">
        <v>96</v>
      </c>
      <c r="CL5" s="32" t="s">
        <v>97</v>
      </c>
      <c r="CM5" s="32" t="s">
        <v>87</v>
      </c>
      <c r="CN5" s="32" t="s">
        <v>88</v>
      </c>
      <c r="CO5" s="32" t="s">
        <v>89</v>
      </c>
      <c r="CP5" s="32" t="s">
        <v>90</v>
      </c>
      <c r="CQ5" s="32" t="s">
        <v>91</v>
      </c>
      <c r="CR5" s="32" t="s">
        <v>92</v>
      </c>
      <c r="CS5" s="32" t="s">
        <v>93</v>
      </c>
      <c r="CT5" s="32" t="s">
        <v>94</v>
      </c>
      <c r="CU5" s="32" t="s">
        <v>95</v>
      </c>
      <c r="CV5" s="32" t="s">
        <v>96</v>
      </c>
      <c r="CW5" s="32" t="s">
        <v>97</v>
      </c>
      <c r="CX5" s="32" t="s">
        <v>87</v>
      </c>
      <c r="CY5" s="32" t="s">
        <v>88</v>
      </c>
      <c r="CZ5" s="32" t="s">
        <v>89</v>
      </c>
      <c r="DA5" s="32" t="s">
        <v>90</v>
      </c>
      <c r="DB5" s="32" t="s">
        <v>91</v>
      </c>
      <c r="DC5" s="32" t="s">
        <v>92</v>
      </c>
      <c r="DD5" s="32" t="s">
        <v>93</v>
      </c>
      <c r="DE5" s="32" t="s">
        <v>94</v>
      </c>
      <c r="DF5" s="32" t="s">
        <v>95</v>
      </c>
      <c r="DG5" s="32" t="s">
        <v>96</v>
      </c>
      <c r="DH5" s="32" t="s">
        <v>97</v>
      </c>
      <c r="DI5" s="32" t="s">
        <v>87</v>
      </c>
      <c r="DJ5" s="32" t="s">
        <v>88</v>
      </c>
      <c r="DK5" s="32" t="s">
        <v>89</v>
      </c>
      <c r="DL5" s="32" t="s">
        <v>90</v>
      </c>
      <c r="DM5" s="32" t="s">
        <v>91</v>
      </c>
      <c r="DN5" s="32" t="s">
        <v>92</v>
      </c>
      <c r="DO5" s="32" t="s">
        <v>93</v>
      </c>
      <c r="DP5" s="32" t="s">
        <v>94</v>
      </c>
      <c r="DQ5" s="32" t="s">
        <v>95</v>
      </c>
      <c r="DR5" s="32" t="s">
        <v>96</v>
      </c>
      <c r="DS5" s="32" t="s">
        <v>97</v>
      </c>
      <c r="DT5" s="32" t="s">
        <v>87</v>
      </c>
      <c r="DU5" s="32" t="s">
        <v>88</v>
      </c>
      <c r="DV5" s="32" t="s">
        <v>89</v>
      </c>
      <c r="DW5" s="32" t="s">
        <v>90</v>
      </c>
      <c r="DX5" s="32" t="s">
        <v>91</v>
      </c>
      <c r="DY5" s="32" t="s">
        <v>92</v>
      </c>
      <c r="DZ5" s="32" t="s">
        <v>93</v>
      </c>
      <c r="EA5" s="32" t="s">
        <v>94</v>
      </c>
      <c r="EB5" s="32" t="s">
        <v>95</v>
      </c>
      <c r="EC5" s="32" t="s">
        <v>96</v>
      </c>
      <c r="ED5" s="32" t="s">
        <v>97</v>
      </c>
      <c r="EE5" s="32" t="s">
        <v>87</v>
      </c>
      <c r="EF5" s="32" t="s">
        <v>88</v>
      </c>
      <c r="EG5" s="32" t="s">
        <v>89</v>
      </c>
      <c r="EH5" s="32" t="s">
        <v>90</v>
      </c>
      <c r="EI5" s="32" t="s">
        <v>91</v>
      </c>
      <c r="EJ5" s="32" t="s">
        <v>92</v>
      </c>
      <c r="EK5" s="32" t="s">
        <v>93</v>
      </c>
      <c r="EL5" s="32" t="s">
        <v>94</v>
      </c>
      <c r="EM5" s="32" t="s">
        <v>95</v>
      </c>
      <c r="EN5" s="32" t="s">
        <v>96</v>
      </c>
      <c r="EO5" s="32" t="s">
        <v>97</v>
      </c>
    </row>
    <row r="6" spans="1:145" s="36" customFormat="1" x14ac:dyDescent="0.15">
      <c r="A6" s="28" t="s">
        <v>98</v>
      </c>
      <c r="B6" s="33">
        <f>B7</f>
        <v>2019</v>
      </c>
      <c r="C6" s="33">
        <f t="shared" ref="C6:X6" si="3">C7</f>
        <v>413461</v>
      </c>
      <c r="D6" s="33">
        <f t="shared" si="3"/>
        <v>47</v>
      </c>
      <c r="E6" s="33">
        <f t="shared" si="3"/>
        <v>18</v>
      </c>
      <c r="F6" s="33">
        <f t="shared" si="3"/>
        <v>0</v>
      </c>
      <c r="G6" s="33">
        <f t="shared" si="3"/>
        <v>0</v>
      </c>
      <c r="H6" s="33" t="str">
        <f t="shared" si="3"/>
        <v>佐賀県　みやき町</v>
      </c>
      <c r="I6" s="33" t="str">
        <f t="shared" si="3"/>
        <v>法非適用</v>
      </c>
      <c r="J6" s="33" t="str">
        <f t="shared" si="3"/>
        <v>下水道事業</v>
      </c>
      <c r="K6" s="33" t="str">
        <f t="shared" si="3"/>
        <v>特定地域生活排水処理</v>
      </c>
      <c r="L6" s="33" t="str">
        <f t="shared" si="3"/>
        <v>K3</v>
      </c>
      <c r="M6" s="33" t="str">
        <f t="shared" si="3"/>
        <v>非設置</v>
      </c>
      <c r="N6" s="34" t="str">
        <f t="shared" si="3"/>
        <v>-</v>
      </c>
      <c r="O6" s="34" t="str">
        <f t="shared" si="3"/>
        <v>該当数値なし</v>
      </c>
      <c r="P6" s="34">
        <f t="shared" si="3"/>
        <v>12.39</v>
      </c>
      <c r="Q6" s="34">
        <f t="shared" si="3"/>
        <v>100</v>
      </c>
      <c r="R6" s="34">
        <f t="shared" si="3"/>
        <v>3850</v>
      </c>
      <c r="S6" s="34">
        <f t="shared" si="3"/>
        <v>25679</v>
      </c>
      <c r="T6" s="34">
        <f t="shared" si="3"/>
        <v>51.92</v>
      </c>
      <c r="U6" s="34">
        <f t="shared" si="3"/>
        <v>494.59</v>
      </c>
      <c r="V6" s="34">
        <f t="shared" si="3"/>
        <v>3176</v>
      </c>
      <c r="W6" s="34">
        <f t="shared" si="3"/>
        <v>0.53</v>
      </c>
      <c r="X6" s="34">
        <f t="shared" si="3"/>
        <v>5992.45</v>
      </c>
      <c r="Y6" s="35" t="str">
        <f>IF(Y7="",NA(),Y7)</f>
        <v>-</v>
      </c>
      <c r="Z6" s="35">
        <f t="shared" ref="Z6:AH6" si="4">IF(Z7="",NA(),Z7)</f>
        <v>100</v>
      </c>
      <c r="AA6" s="35">
        <f t="shared" si="4"/>
        <v>100.14</v>
      </c>
      <c r="AB6" s="35">
        <f t="shared" si="4"/>
        <v>61.18</v>
      </c>
      <c r="AC6" s="35">
        <f t="shared" si="4"/>
        <v>99.59</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t="str">
        <f>IF(BF7="",NA(),BF7)</f>
        <v>-</v>
      </c>
      <c r="BG6" s="34">
        <f t="shared" ref="BG6:BO6" si="7">IF(BG7="",NA(),BG7)</f>
        <v>0</v>
      </c>
      <c r="BH6" s="34">
        <f t="shared" si="7"/>
        <v>0</v>
      </c>
      <c r="BI6" s="34">
        <f t="shared" si="7"/>
        <v>0</v>
      </c>
      <c r="BJ6" s="34">
        <f t="shared" si="7"/>
        <v>0</v>
      </c>
      <c r="BK6" s="35" t="str">
        <f t="shared" si="7"/>
        <v>-</v>
      </c>
      <c r="BL6" s="35">
        <f t="shared" si="7"/>
        <v>413.5</v>
      </c>
      <c r="BM6" s="35">
        <f t="shared" si="7"/>
        <v>407.42</v>
      </c>
      <c r="BN6" s="35">
        <f t="shared" si="7"/>
        <v>386.46</v>
      </c>
      <c r="BO6" s="35">
        <f t="shared" si="7"/>
        <v>421.25</v>
      </c>
      <c r="BP6" s="34" t="str">
        <f>IF(BP7="","",IF(BP7="-","【-】","【"&amp;SUBSTITUTE(TEXT(BP7,"#,##0.00"),"-","△")&amp;"】"))</f>
        <v>【307.23】</v>
      </c>
      <c r="BQ6" s="35" t="str">
        <f>IF(BQ7="",NA(),BQ7)</f>
        <v>-</v>
      </c>
      <c r="BR6" s="35">
        <f t="shared" ref="BR6:BZ6" si="8">IF(BR7="",NA(),BR7)</f>
        <v>31.57</v>
      </c>
      <c r="BS6" s="35">
        <f t="shared" si="8"/>
        <v>46.26</v>
      </c>
      <c r="BT6" s="35">
        <f t="shared" si="8"/>
        <v>53.94</v>
      </c>
      <c r="BU6" s="35">
        <f t="shared" si="8"/>
        <v>49.54</v>
      </c>
      <c r="BV6" s="35" t="str">
        <f t="shared" si="8"/>
        <v>-</v>
      </c>
      <c r="BW6" s="35">
        <f t="shared" si="8"/>
        <v>55.84</v>
      </c>
      <c r="BX6" s="35">
        <f t="shared" si="8"/>
        <v>57.08</v>
      </c>
      <c r="BY6" s="35">
        <f t="shared" si="8"/>
        <v>55.85</v>
      </c>
      <c r="BZ6" s="35">
        <f t="shared" si="8"/>
        <v>53.23</v>
      </c>
      <c r="CA6" s="34" t="str">
        <f>IF(CA7="","",IF(CA7="-","【-】","【"&amp;SUBSTITUTE(TEXT(CA7,"#,##0.00"),"-","△")&amp;"】"))</f>
        <v>【59.98】</v>
      </c>
      <c r="CB6" s="35" t="str">
        <f>IF(CB7="",NA(),CB7)</f>
        <v>-</v>
      </c>
      <c r="CC6" s="35">
        <f t="shared" ref="CC6:CK6" si="9">IF(CC7="",NA(),CC7)</f>
        <v>619.1</v>
      </c>
      <c r="CD6" s="35">
        <f t="shared" si="9"/>
        <v>435.34</v>
      </c>
      <c r="CE6" s="35">
        <f t="shared" si="9"/>
        <v>373.03</v>
      </c>
      <c r="CF6" s="35">
        <f t="shared" si="9"/>
        <v>380.41</v>
      </c>
      <c r="CG6" s="35" t="str">
        <f t="shared" si="9"/>
        <v>-</v>
      </c>
      <c r="CH6" s="35">
        <f t="shared" si="9"/>
        <v>287.57</v>
      </c>
      <c r="CI6" s="35">
        <f t="shared" si="9"/>
        <v>286.86</v>
      </c>
      <c r="CJ6" s="35">
        <f t="shared" si="9"/>
        <v>287.91000000000003</v>
      </c>
      <c r="CK6" s="35">
        <f t="shared" si="9"/>
        <v>283.3</v>
      </c>
      <c r="CL6" s="34" t="str">
        <f>IF(CL7="","",IF(CL7="-","【-】","【"&amp;SUBSTITUTE(TEXT(CL7,"#,##0.00"),"-","△")&amp;"】"))</f>
        <v>【272.98】</v>
      </c>
      <c r="CM6" s="35" t="str">
        <f>IF(CM7="",NA(),CM7)</f>
        <v>-</v>
      </c>
      <c r="CN6" s="35">
        <f t="shared" ref="CN6:CV6" si="10">IF(CN7="",NA(),CN7)</f>
        <v>0.24</v>
      </c>
      <c r="CO6" s="35">
        <f t="shared" si="10"/>
        <v>39.21</v>
      </c>
      <c r="CP6" s="35">
        <f t="shared" si="10"/>
        <v>43.12</v>
      </c>
      <c r="CQ6" s="35">
        <f t="shared" si="10"/>
        <v>45.5</v>
      </c>
      <c r="CR6" s="35" t="str">
        <f t="shared" si="10"/>
        <v>-</v>
      </c>
      <c r="CS6" s="35">
        <f t="shared" si="10"/>
        <v>61.55</v>
      </c>
      <c r="CT6" s="35">
        <f t="shared" si="10"/>
        <v>57.22</v>
      </c>
      <c r="CU6" s="35">
        <f t="shared" si="10"/>
        <v>54.93</v>
      </c>
      <c r="CV6" s="35">
        <f t="shared" si="10"/>
        <v>55.96</v>
      </c>
      <c r="CW6" s="34" t="str">
        <f>IF(CW7="","",IF(CW7="-","【-】","【"&amp;SUBSTITUTE(TEXT(CW7,"#,##0.00"),"-","△")&amp;"】"))</f>
        <v>【58.71】</v>
      </c>
      <c r="CX6" s="35" t="str">
        <f>IF(CX7="",NA(),CX7)</f>
        <v>-</v>
      </c>
      <c r="CY6" s="35">
        <f t="shared" ref="CY6:DG6" si="11">IF(CY7="",NA(),CY7)</f>
        <v>100</v>
      </c>
      <c r="CZ6" s="35">
        <f t="shared" si="11"/>
        <v>100</v>
      </c>
      <c r="DA6" s="35">
        <f t="shared" si="11"/>
        <v>100</v>
      </c>
      <c r="DB6" s="35">
        <f t="shared" si="11"/>
        <v>100</v>
      </c>
      <c r="DC6" s="35" t="str">
        <f t="shared" si="11"/>
        <v>-</v>
      </c>
      <c r="DD6" s="35">
        <f t="shared" si="11"/>
        <v>67.489999999999995</v>
      </c>
      <c r="DE6" s="35">
        <f t="shared" si="11"/>
        <v>67.290000000000006</v>
      </c>
      <c r="DF6" s="35">
        <f t="shared" si="11"/>
        <v>65.569999999999993</v>
      </c>
      <c r="DG6" s="35">
        <f t="shared" si="11"/>
        <v>60.12</v>
      </c>
      <c r="DH6" s="34" t="str">
        <f>IF(DH7="","",IF(DH7="-","【-】","【"&amp;SUBSTITUTE(TEXT(DH7,"#,##0.00"),"-","△")&amp;"】"))</f>
        <v>【79.51】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t="str">
        <f>IF(EE7="",NA(),EE7)</f>
        <v>-</v>
      </c>
      <c r="EF6" s="35" t="str">
        <f t="shared" ref="EF6:EN6" si="14">IF(EF7="",NA(),EF7)</f>
        <v>-</v>
      </c>
      <c r="EG6" s="35" t="str">
        <f t="shared" si="14"/>
        <v>-</v>
      </c>
      <c r="EH6" s="35" t="str">
        <f t="shared" si="14"/>
        <v>-</v>
      </c>
      <c r="EI6" s="35" t="str">
        <f t="shared" si="14"/>
        <v>-</v>
      </c>
      <c r="EJ6" s="35" t="str">
        <f t="shared" si="14"/>
        <v>-</v>
      </c>
      <c r="EK6" s="35" t="str">
        <f t="shared" si="14"/>
        <v>-</v>
      </c>
      <c r="EL6" s="35" t="str">
        <f t="shared" si="14"/>
        <v>-</v>
      </c>
      <c r="EM6" s="35" t="str">
        <f t="shared" si="14"/>
        <v>-</v>
      </c>
      <c r="EN6" s="35" t="str">
        <f t="shared" si="14"/>
        <v>-</v>
      </c>
      <c r="EO6" s="34" t="str">
        <f>IF(EO7="","",IF(EO7="-","【-】","【"&amp;SUBSTITUTE(TEXT(EO7,"#,##0.00"),"-","△")&amp;"】"))</f>
        <v>【-】</v>
      </c>
    </row>
    <row r="7" spans="1:145" s="36" customFormat="1" x14ac:dyDescent="0.15">
      <c r="A7" s="28"/>
      <c r="B7" s="37">
        <v>2019</v>
      </c>
      <c r="C7" s="37">
        <v>413461</v>
      </c>
      <c r="D7" s="37">
        <v>47</v>
      </c>
      <c r="E7" s="37">
        <v>18</v>
      </c>
      <c r="F7" s="37">
        <v>0</v>
      </c>
      <c r="G7" s="37">
        <v>0</v>
      </c>
      <c r="H7" s="37" t="s">
        <v>99</v>
      </c>
      <c r="I7" s="37" t="s">
        <v>100</v>
      </c>
      <c r="J7" s="37" t="s">
        <v>101</v>
      </c>
      <c r="K7" s="37" t="s">
        <v>102</v>
      </c>
      <c r="L7" s="37" t="s">
        <v>103</v>
      </c>
      <c r="M7" s="37" t="s">
        <v>104</v>
      </c>
      <c r="N7" s="38" t="s">
        <v>105</v>
      </c>
      <c r="O7" s="38" t="s">
        <v>106</v>
      </c>
      <c r="P7" s="38">
        <v>12.39</v>
      </c>
      <c r="Q7" s="38">
        <v>100</v>
      </c>
      <c r="R7" s="38">
        <v>3850</v>
      </c>
      <c r="S7" s="38">
        <v>25679</v>
      </c>
      <c r="T7" s="38">
        <v>51.92</v>
      </c>
      <c r="U7" s="38">
        <v>494.59</v>
      </c>
      <c r="V7" s="38">
        <v>3176</v>
      </c>
      <c r="W7" s="38">
        <v>0.53</v>
      </c>
      <c r="X7" s="38">
        <v>5992.45</v>
      </c>
      <c r="Y7" s="38" t="s">
        <v>105</v>
      </c>
      <c r="Z7" s="38">
        <v>100</v>
      </c>
      <c r="AA7" s="38">
        <v>100.14</v>
      </c>
      <c r="AB7" s="38">
        <v>61.18</v>
      </c>
      <c r="AC7" s="38">
        <v>99.59</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t="s">
        <v>105</v>
      </c>
      <c r="BG7" s="38">
        <v>0</v>
      </c>
      <c r="BH7" s="38">
        <v>0</v>
      </c>
      <c r="BI7" s="38">
        <v>0</v>
      </c>
      <c r="BJ7" s="38">
        <v>0</v>
      </c>
      <c r="BK7" s="38" t="s">
        <v>105</v>
      </c>
      <c r="BL7" s="38">
        <v>413.5</v>
      </c>
      <c r="BM7" s="38">
        <v>407.42</v>
      </c>
      <c r="BN7" s="38">
        <v>386.46</v>
      </c>
      <c r="BO7" s="38">
        <v>421.25</v>
      </c>
      <c r="BP7" s="38">
        <v>307.23</v>
      </c>
      <c r="BQ7" s="38" t="s">
        <v>105</v>
      </c>
      <c r="BR7" s="38">
        <v>31.57</v>
      </c>
      <c r="BS7" s="38">
        <v>46.26</v>
      </c>
      <c r="BT7" s="38">
        <v>53.94</v>
      </c>
      <c r="BU7" s="38">
        <v>49.54</v>
      </c>
      <c r="BV7" s="38" t="s">
        <v>105</v>
      </c>
      <c r="BW7" s="38">
        <v>55.84</v>
      </c>
      <c r="BX7" s="38">
        <v>57.08</v>
      </c>
      <c r="BY7" s="38">
        <v>55.85</v>
      </c>
      <c r="BZ7" s="38">
        <v>53.23</v>
      </c>
      <c r="CA7" s="38">
        <v>59.98</v>
      </c>
      <c r="CB7" s="38" t="s">
        <v>105</v>
      </c>
      <c r="CC7" s="38">
        <v>619.1</v>
      </c>
      <c r="CD7" s="38">
        <v>435.34</v>
      </c>
      <c r="CE7" s="38">
        <v>373.03</v>
      </c>
      <c r="CF7" s="38">
        <v>380.41</v>
      </c>
      <c r="CG7" s="38" t="s">
        <v>105</v>
      </c>
      <c r="CH7" s="38">
        <v>287.57</v>
      </c>
      <c r="CI7" s="38">
        <v>286.86</v>
      </c>
      <c r="CJ7" s="38">
        <v>287.91000000000003</v>
      </c>
      <c r="CK7" s="38">
        <v>283.3</v>
      </c>
      <c r="CL7" s="38">
        <v>272.98</v>
      </c>
      <c r="CM7" s="38" t="s">
        <v>105</v>
      </c>
      <c r="CN7" s="38">
        <v>0.24</v>
      </c>
      <c r="CO7" s="38">
        <v>39.21</v>
      </c>
      <c r="CP7" s="38">
        <v>43.12</v>
      </c>
      <c r="CQ7" s="38">
        <v>45.5</v>
      </c>
      <c r="CR7" s="38" t="s">
        <v>105</v>
      </c>
      <c r="CS7" s="38">
        <v>61.55</v>
      </c>
      <c r="CT7" s="38">
        <v>57.22</v>
      </c>
      <c r="CU7" s="38">
        <v>54.93</v>
      </c>
      <c r="CV7" s="38">
        <v>55.96</v>
      </c>
      <c r="CW7" s="38">
        <v>58.71</v>
      </c>
      <c r="CX7" s="38" t="s">
        <v>105</v>
      </c>
      <c r="CY7" s="38">
        <v>100</v>
      </c>
      <c r="CZ7" s="38">
        <v>100</v>
      </c>
      <c r="DA7" s="38">
        <v>100</v>
      </c>
      <c r="DB7" s="38">
        <v>100</v>
      </c>
      <c r="DC7" s="38" t="s">
        <v>105</v>
      </c>
      <c r="DD7" s="38">
        <v>67.489999999999995</v>
      </c>
      <c r="DE7" s="38">
        <v>67.290000000000006</v>
      </c>
      <c r="DF7" s="38">
        <v>65.569999999999993</v>
      </c>
      <c r="DG7" s="38">
        <v>60.12</v>
      </c>
      <c r="DH7" s="38">
        <v>79.510000000000005</v>
      </c>
      <c r="DI7" s="38"/>
      <c r="DJ7" s="38"/>
      <c r="DK7" s="38"/>
      <c r="DL7" s="38"/>
      <c r="DM7" s="38"/>
      <c r="DN7" s="38"/>
      <c r="DO7" s="38"/>
      <c r="DP7" s="38"/>
      <c r="DQ7" s="38"/>
      <c r="DR7" s="38"/>
      <c r="DS7" s="38"/>
      <c r="DT7" s="38"/>
      <c r="DU7" s="38"/>
      <c r="DV7" s="38"/>
      <c r="DW7" s="38"/>
      <c r="DX7" s="38"/>
      <c r="DY7" s="38"/>
      <c r="DZ7" s="38"/>
      <c r="EA7" s="38"/>
      <c r="EB7" s="38"/>
      <c r="EC7" s="38"/>
      <c r="ED7" s="38"/>
      <c r="EE7" s="38" t="s">
        <v>105</v>
      </c>
      <c r="EF7" s="38" t="s">
        <v>105</v>
      </c>
      <c r="EG7" s="38" t="s">
        <v>105</v>
      </c>
      <c r="EH7" s="38" t="s">
        <v>105</v>
      </c>
      <c r="EI7" s="38" t="s">
        <v>105</v>
      </c>
      <c r="EJ7" s="38" t="s">
        <v>105</v>
      </c>
      <c r="EK7" s="38" t="s">
        <v>105</v>
      </c>
      <c r="EL7" s="38" t="s">
        <v>105</v>
      </c>
      <c r="EM7" s="38" t="s">
        <v>105</v>
      </c>
      <c r="EN7" s="38" t="s">
        <v>105</v>
      </c>
      <c r="EO7" s="38" t="s">
        <v>105</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107</v>
      </c>
      <c r="C9" s="40" t="s">
        <v>108</v>
      </c>
      <c r="D9" s="40" t="s">
        <v>109</v>
      </c>
      <c r="E9" s="40" t="s">
        <v>110</v>
      </c>
      <c r="F9" s="40" t="s">
        <v>111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49</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112</v>
      </c>
    </row>
    <row r="12" spans="1:145" x14ac:dyDescent="0.15">
      <c r="B12">
        <v>1</v>
      </c>
      <c r="C12">
        <v>1</v>
      </c>
      <c r="D12">
        <v>1</v>
      </c>
      <c r="E12">
        <v>1</v>
      </c>
      <c r="F12">
        <v>1</v>
      </c>
      <c r="G12" t="s">
        <v>113</v>
      </c>
    </row>
    <row r="13" spans="1:145" x14ac:dyDescent="0.15">
      <c r="B13" t="s">
        <v>114</v>
      </c>
      <c r="C13" t="s">
        <v>115</v>
      </c>
      <c r="D13" t="s">
        <v>116</v>
      </c>
      <c r="E13" t="s">
        <v>114</v>
      </c>
      <c r="F13" t="s">
        <v>117</v>
      </c>
      <c r="G13" t="s">
        <v>118</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dcterms:created xsi:type="dcterms:W3CDTF">2020-12-04T03:18:49Z</dcterms:created>
  <dcterms:modified xsi:type="dcterms:W3CDTF">2021-04-06T04:53:48Z</dcterms:modified>
  <cp:category/>
</cp:coreProperties>
</file>