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R1\R3.01.19  Fw【依頼】令和元年度決算「経営比較分析表」の分析等について\"/>
    </mc:Choice>
  </mc:AlternateContent>
  <workbookProtection workbookAlgorithmName="SHA-512" workbookHashValue="w2XxB1y2Ml7dMUmeB8M4ub6+zamwDNgD+5MuQ4v+JP7k1Ddv+TRJpEvx51SrhuCcecULKnO3VwW+i98S/fF3pQ==" workbookSaltValue="FPYWJ1N8A9A23J+oHZ3wZQ==" workbookSpinCount="100000" lockStructure="1"/>
  <bookViews>
    <workbookView xWindow="0" yWindow="0" windowWidth="15364" windowHeight="7636"/>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E86" i="4"/>
  <c r="AT10" i="4"/>
  <c r="AL10" i="4"/>
  <c r="AD10" i="4"/>
  <c r="I10" i="4"/>
  <c r="B10" i="4"/>
  <c r="AL8" i="4"/>
  <c r="P8" i="4"/>
  <c r="I8" i="4"/>
</calcChain>
</file>

<file path=xl/sharedStrings.xml><?xml version="1.0" encoding="utf-8"?>
<sst xmlns="http://schemas.openxmlformats.org/spreadsheetml/2006/main" count="241" uniqueCount="120">
  <si>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</si>
  <si>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</si>
  <si>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</si>
  <si>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</si>
  <si>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</si>
  <si>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</si>
  <si>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</si>
  <si>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</si>
  <si>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</si>
  <si>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</si>
  <si>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</si>
  <si>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</si>
  <si>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</si>
  <si>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</si>
  <si>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</si>
  <si>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</si>
  <si>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</si>
  <si>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</si>
  <si>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</si>
  <si>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</si>
  <si>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</si>
  <si>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</si>
  <si>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</si>
  <si>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</si>
  <si>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</si>
  <si>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</si>
  <si>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</si>
  <si>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</si>
  <si>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</si>
  <si>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</si>
  <si>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</si>
  <si>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</si>
  <si>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</si>
  <si>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</si>
  <si>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</si>
  <si>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</si>
  <si>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</si>
  <si>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</si>
  <si>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</si>
  <si>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</si>
  <si>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</si>
  <si>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</si>
  <si>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</si>
  <si>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</si>
  <si>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</si>
  <si>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</si>
  <si>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</si>
  <si>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</si>
  <si>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</si>
  <si>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</si>
  <si>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</si>
  <si>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</si>
  <si>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</si>
  <si>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</si>
  <si>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</si>
  <si>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</si>
  <si>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</si>
  <si>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</si>
  <si>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</si>
  <si>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</si>
  <si>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</si>
  <si>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</si>
  <si>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</si>
  <si>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</si>
  <si>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</si>
  <si>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</si>
  <si>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</si>
  <si>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</si>
  <si>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</si>
  <si>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</si>
  <si>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</si>
  <si>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</si>
  <si>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</si>
  <si>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</si>
  <si>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</si>
  <si>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</si>
  <si>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</si>
  <si>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</si>
  <si>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</si>
  <si>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</si>
  <si>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</si>
  <si>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</si>
  <si>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</si>
  <si>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</si>
  <si>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</si>
  <si>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</si>
  <si>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</si>
  <si>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</si>
  <si>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</si>
  <si>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</si>
  <si>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</si>
  <si>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</si>
  <si>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</si>
  <si>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</si>
  <si>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</si>
  <si>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</si>
  <si>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</si>
  <si>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</si>
  <si>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</si>
  <si>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</si>
  <si>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</si>
  <si>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</si>
  <si>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</si>
  <si>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</si>
  <si>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</si>
  <si>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</si>
  <si>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</si>
  <si>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</si>
  <si>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</si>
  <si>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</si>
  <si>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</si>
  <si>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</si>
  <si>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</si>
  <si>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</si>
  <si>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</si>
  <si>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</si>
  <si>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</si>
  <si>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平成18年の供用開始から14年目であり老朽化対策については実施していないが、処理施設のポンプ等の機器については、定期的にオーバーホール等の修繕を行っている。
　今後はストックマネージメント計画（簡易版）に基づき管渠や処理場施設の機器類について、定期的な点検や調査を実施し、大規模な改修に陥らないように計画的な修繕を行っていき、安定した経営を継続していく。</t>
    <rPh sb="95" eb="97">
      <t>ケイカク</t>
    </rPh>
    <rPh sb="98" eb="101">
      <t>カンイバン</t>
    </rPh>
    <rPh sb="103" eb="104">
      <t>モト</t>
    </rPh>
    <rPh sb="106" eb="108">
      <t>カンキョ</t>
    </rPh>
    <rPh sb="109" eb="112">
      <t>ショリジョウ</t>
    </rPh>
    <rPh sb="112" eb="114">
      <t>シセツ</t>
    </rPh>
    <rPh sb="115" eb="117">
      <t>キキ</t>
    </rPh>
    <rPh sb="117" eb="118">
      <t>ルイ</t>
    </rPh>
    <rPh sb="123" eb="126">
      <t>テイキテキ</t>
    </rPh>
    <rPh sb="127" eb="129">
      <t>テンケン</t>
    </rPh>
    <rPh sb="130" eb="132">
      <t>チョウサ</t>
    </rPh>
    <rPh sb="133" eb="135">
      <t>ジッシ</t>
    </rPh>
    <rPh sb="137" eb="140">
      <t>ダイキボ</t>
    </rPh>
    <rPh sb="141" eb="143">
      <t>カイシュウ</t>
    </rPh>
    <rPh sb="144" eb="145">
      <t>オチイ</t>
    </rPh>
    <rPh sb="151" eb="153">
      <t>ケイカク</t>
    </rPh>
    <rPh sb="153" eb="154">
      <t>テキ</t>
    </rPh>
    <rPh sb="155" eb="157">
      <t>シュウゼン</t>
    </rPh>
    <rPh sb="158" eb="159">
      <t>オコナ</t>
    </rPh>
    <rPh sb="164" eb="166">
      <t>アンテイ</t>
    </rPh>
    <rPh sb="168" eb="170">
      <t>ケイエイ</t>
    </rPh>
    <rPh sb="171" eb="173">
      <t>ケイゾク</t>
    </rPh>
    <phoneticPr fontId="4"/>
  </si>
  <si>
    <t>　供用開始14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
　また、使用料以外の収入として太陽光発電による収入があるが、その他の収入源について汚泥の活用等検討する必要がある。
　今後、令和５年度までに公営企業会計の適用を行う予定であり、適正な料金収入の実現に向けた取り組みを実施する。</t>
    <rPh sb="262" eb="264">
      <t>コンゴ</t>
    </rPh>
    <rPh sb="283" eb="284">
      <t>オコナ</t>
    </rPh>
    <rPh sb="291" eb="293">
      <t>テキセイ</t>
    </rPh>
    <rPh sb="294" eb="296">
      <t>リョウキン</t>
    </rPh>
    <rPh sb="296" eb="298">
      <t>シュウニュウ</t>
    </rPh>
    <rPh sb="299" eb="301">
      <t>ジツゲン</t>
    </rPh>
    <rPh sb="302" eb="303">
      <t>ム</t>
    </rPh>
    <rPh sb="305" eb="306">
      <t>ト</t>
    </rPh>
    <rPh sb="307" eb="308">
      <t>ク</t>
    </rPh>
    <rPh sb="310" eb="312">
      <t>ジッシ</t>
    </rPh>
    <phoneticPr fontId="4"/>
  </si>
  <si>
    <t>　本事業は平成25年度に全体計画の見直しをし210.5haとし、令和7年度に整備を完了する計画である。令和元度末において128.3haを整備しており、整備率は61%である。
　平成18年6月から供用開始しており、処理区域・処理人口が拡大しているため、水洗化率、施設利用率は年々上昇している。
　平成17年3月の市町村合併により公共下水道事業との2事業をおこなっており、分析上経費を案分している。
　経費回収率は、使用料金が増加したため上昇している。汚水処理費に占める維持管理費は使用料で補えているが、地方債償還費の不足分を一般会計より補っている状況である。管渠整備により供用開始地区が毎年増加し、下水道利用者が増え使用料も増加するが、建設工事が完了するまでは地方債の借入が続くために、経費回収率は現状維持が続いていく。更なる使用料増加の為に接続推進に努める要がある。
　収益的収支比率は、、使用料収入は増加し、総支出は減少したものの、基準外繰入の減少に伴い減少した。
　汚水処理整備済み地区の未接続者対策や新たな整備地区の早期接続の啓発を行い、経営安定化に向けた収益の増加を図る必要がある。
　</t>
    <rPh sb="51" eb="53">
      <t>レイワ</t>
    </rPh>
    <rPh sb="53" eb="54">
      <t>ガン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</si>
</sst>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CF0-4AC6-B1BC-AB59979F2C3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0.26</c:v>
                </c:pt>
                <c:pt idx="1">
                  <c:v>0.13</c:v>
                </c:pt>
                <c:pt idx="2">
                  <c:v>0.13</c:v>
                </c:pt>
                <c:pt idx="3">
                  <c:v>0.09</c:v>
                </c:pt>
                <c:pt idx="4">
                  <c:v>0.06</c:v>
                </c:pt>
              </c:numCache>
            </c:numRef>
          </c:val>
          <c:smooth val="0"/>
          <c:extLst>
            <c:ext xmlns:c16="http://schemas.microsoft.com/office/drawing/2014/chart" uri="{C3380CC4-5D6E-409C-BE32-E72D297353CC}">
              <c16:uniqueId val="{00000001-5CF0-4AC6-B1BC-AB59979F2C3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91</c:v>
                </c:pt>
                <c:pt idx="1">
                  <c:v>82.48</c:v>
                </c:pt>
                <c:pt idx="2">
                  <c:v>80.349999999999994</c:v>
                </c:pt>
                <c:pt idx="3">
                  <c:v>108.16</c:v>
                </c:pt>
                <c:pt idx="4">
                  <c:v>86.27</c:v>
                </c:pt>
              </c:numCache>
            </c:numRef>
          </c:val>
          <c:extLst>
            <c:ext xmlns:c16="http://schemas.microsoft.com/office/drawing/2014/chart" uri="{C3380CC4-5D6E-409C-BE32-E72D297353CC}">
              <c16:uniqueId val="{00000000-EE82-4471-9EDF-6CB5C1A7BCB0}"/>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E82-4471-9EDF-6CB5C1A7BCB0}"/>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E6F-4619-8296-5829EF592744}"/>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E6F-4619-8296-5829EF592744}"/>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BD2-4391-8D06-4418EB49900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BD2-4391-8D06-4418EB49900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B8E-40A9-8254-4BC8D46301A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B8E-40A9-8254-4BC8D46301A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D8F-4F2C-8398-4CF6F0A2525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D8F-4F2C-8398-4CF6F0A2525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1151.5999999999999</c:v>
                </c:pt>
                <c:pt idx="1">
                  <c:v>681.64</c:v>
                </c:pt>
                <c:pt idx="2">
                  <c:v>723</c:v>
                </c:pt>
                <c:pt idx="3">
                  <c:v>327.23</c:v>
                </c:pt>
                <c:pt idx="4">
                  <c:v>701.16</c:v>
                </c:pt>
              </c:numCache>
            </c:numRef>
          </c:val>
          <c:extLst>
            <c:ext xmlns:c16="http://schemas.microsoft.com/office/drawing/2014/chart" uri="{C3380CC4-5D6E-409C-BE32-E72D297353CC}">
              <c16:uniqueId val="{00000000-5AD4-4267-8E65-1051DA25C8D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1673.47</c:v>
                </c:pt>
                <c:pt idx="1">
                  <c:v>1592.72</c:v>
                </c:pt>
                <c:pt idx="2">
                  <c:v>1223.96</c:v>
                </c:pt>
                <c:pt idx="3">
                  <c:v>1269.1500000000001</c:v>
                </c:pt>
                <c:pt idx="4">
                  <c:v>1087.96</c:v>
                </c:pt>
              </c:numCache>
            </c:numRef>
          </c:val>
          <c:smooth val="0"/>
          <c:extLst>
            <c:ext xmlns:c16="http://schemas.microsoft.com/office/drawing/2014/chart" uri="{C3380CC4-5D6E-409C-BE32-E72D297353CC}">
              <c16:uniqueId val="{00000001-5AD4-4267-8E65-1051DA25C8D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65.959999999999994</c:v>
                </c:pt>
                <c:pt idx="1">
                  <c:v>85.27</c:v>
                </c:pt>
                <c:pt idx="2">
                  <c:v>85.52</c:v>
                </c:pt>
                <c:pt idx="3">
                  <c:v>86.94</c:v>
                </c:pt>
                <c:pt idx="4">
                  <c:v>88.3</c:v>
                </c:pt>
              </c:numCache>
            </c:numRef>
          </c:val>
          <c:extLst>
            <c:ext xmlns:c16="http://schemas.microsoft.com/office/drawing/2014/chart" uri="{C3380CC4-5D6E-409C-BE32-E72D297353CC}">
              <c16:uniqueId val="{00000000-0F12-412F-8F45-B4B8F1857AD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49.22</c:v>
                </c:pt>
                <c:pt idx="1">
                  <c:v>53.7</c:v>
                </c:pt>
                <c:pt idx="2">
                  <c:v>61.54</c:v>
                </c:pt>
                <c:pt idx="3">
                  <c:v>63.97</c:v>
                </c:pt>
                <c:pt idx="4">
                  <c:v>59.67</c:v>
                </c:pt>
              </c:numCache>
            </c:numRef>
          </c:val>
          <c:smooth val="0"/>
          <c:extLst>
            <c:ext xmlns:c16="http://schemas.microsoft.com/office/drawing/2014/chart" uri="{C3380CC4-5D6E-409C-BE32-E72D297353CC}">
              <c16:uniqueId val="{00000001-0F12-412F-8F45-B4B8F1857AD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269.52999999999997</c:v>
                </c:pt>
                <c:pt idx="1">
                  <c:v>209.84</c:v>
                </c:pt>
                <c:pt idx="2">
                  <c:v>217.1</c:v>
                </c:pt>
                <c:pt idx="3">
                  <c:v>199.48</c:v>
                </c:pt>
                <c:pt idx="4">
                  <c:v>200.76</c:v>
                </c:pt>
              </c:numCache>
            </c:numRef>
          </c:val>
          <c:extLst>
            <c:ext xmlns:c16="http://schemas.microsoft.com/office/drawing/2014/chart" uri="{C3380CC4-5D6E-409C-BE32-E72D297353CC}">
              <c16:uniqueId val="{00000000-5864-46AC-B673-906DC68D5845}"/>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332.02</c:v>
                </c:pt>
                <c:pt idx="1">
                  <c:v>300.35000000000002</c:v>
                </c:pt>
                <c:pt idx="2">
                  <c:v>267.86</c:v>
                </c:pt>
                <c:pt idx="3">
                  <c:v>256.82</c:v>
                </c:pt>
                <c:pt idx="4">
                  <c:v>270.60000000000002</c:v>
                </c:pt>
              </c:numCache>
            </c:numRef>
          </c:val>
          <c:smooth val="0"/>
          <c:extLst>
            <c:ext xmlns:c16="http://schemas.microsoft.com/office/drawing/2014/chart" uri="{C3380CC4-5D6E-409C-BE32-E72D297353CC}">
              <c16:uniqueId val="{00000001-5864-46AC-B673-906DC68D5845}"/>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DEF-425B-88A1-2BC4563718C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36.65</c:v>
                </c:pt>
                <c:pt idx="1">
                  <c:v>37.72</c:v>
                </c:pt>
                <c:pt idx="2">
                  <c:v>37.08</c:v>
                </c:pt>
                <c:pt idx="3">
                  <c:v>37.46</c:v>
                </c:pt>
                <c:pt idx="4">
                  <c:v>37.65</c:v>
                </c:pt>
              </c:numCache>
            </c:numRef>
          </c:val>
          <c:smooth val="0"/>
          <c:extLst>
            <c:ext xmlns:c16="http://schemas.microsoft.com/office/drawing/2014/chart" uri="{C3380CC4-5D6E-409C-BE32-E72D297353CC}">
              <c16:uniqueId val="{00000001-1DEF-425B-88A1-2BC4563718C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63.44</c:v>
                </c:pt>
                <c:pt idx="1">
                  <c:v>64.92</c:v>
                </c:pt>
                <c:pt idx="2">
                  <c:v>67.37</c:v>
                </c:pt>
                <c:pt idx="3">
                  <c:v>70.69</c:v>
                </c:pt>
                <c:pt idx="4">
                  <c:v>72.66</c:v>
                </c:pt>
              </c:numCache>
            </c:numRef>
          </c:val>
          <c:extLst>
            <c:ext xmlns:c16="http://schemas.microsoft.com/office/drawing/2014/chart" uri="{C3380CC4-5D6E-409C-BE32-E72D297353CC}">
              <c16:uniqueId val="{00000000-2BDB-45EC-9360-402C7D77C82F}"/>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68.83</c:v>
                </c:pt>
                <c:pt idx="1">
                  <c:v>68.459999999999994</c:v>
                </c:pt>
                <c:pt idx="2">
                  <c:v>67.22</c:v>
                </c:pt>
                <c:pt idx="3">
                  <c:v>67.459999999999994</c:v>
                </c:pt>
                <c:pt idx="4">
                  <c:v>67.37</c:v>
                </c:pt>
              </c:numCache>
            </c:numRef>
          </c:val>
          <c:smooth val="0"/>
          <c:extLst>
            <c:ext xmlns:c16="http://schemas.microsoft.com/office/drawing/2014/chart" uri="{C3380CC4-5D6E-409C-BE32-E72D297353CC}">
              <c16:uniqueId val="{00000001-2BDB-45EC-9360-402C7D77C82F}"/>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【218.56】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X43" zoomScaleNormal="100" workbookViewId="0">
      <selection activeCell="BL16" sqref="BL16:BZ44"/>
    </sheetView>
  </sheetViews>
  <sheetFormatPr defaultColWidth="2.6640625" defaultRowHeight="13.25" x14ac:dyDescent="0.15"/>
  <cols>
    <col min="1" max="1" width="2.6640625" customWidth="1"/>
    <col min="2" max="62" width="3.77734375" customWidth="1"/>
    <col min="64" max="78" width="3.109375" customWidth="1"/>
    <col min="79" max="79" width="4.44140625" bestFit="1" customWidth="1"/>
    <col min="81" max="82" width="4.44140625" bestFit="1" customWidth="1"/>
  </cols>
  <sheetData>
    <row r="1" spans="1:78" ht="17.2"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50000000000001" customHeight="1" x14ac:dyDescent="0.15">
      <c r="A6" s="2"/>
      <c r="B6" s="44" t="str">
        <f>データ!H6</f>
        <v>佐賀県　みやき町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50000000000001"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850000000000001"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特定環境保全公共下水道</v>
      </c>
      <c r="Q8" s="49"/>
      <c r="R8" s="49"/>
      <c r="S8" s="49"/>
      <c r="T8" s="49"/>
      <c r="U8" s="49"/>
      <c r="V8" s="49"/>
      <c r="W8" s="49" t="str">
        <f>データ!L6</f>
        <v>D3</v>
      </c>
      <c r="X8" s="49"/>
      <c r="Y8" s="49"/>
      <c r="Z8" s="49"/>
      <c r="AA8" s="49"/>
      <c r="AB8" s="49"/>
      <c r="AC8" s="49"/>
      <c r="AD8" s="50" t="str">
        <f>データ!$M$6</f>
        <v>非設置</v>
      </c>
      <c r="AE8" s="50"/>
      <c r="AF8" s="50"/>
      <c r="AG8" s="50"/>
      <c r="AH8" s="50"/>
      <c r="AI8" s="50"/>
      <c r="AJ8" s="50"/>
      <c r="AK8" s="3"/>
      <c r="AL8" s="51">
        <f>データ!S6</f>
        <v>25679</v>
      </c>
      <c r="AM8" s="51"/>
      <c r="AN8" s="51"/>
      <c r="AO8" s="51"/>
      <c r="AP8" s="51"/>
      <c r="AQ8" s="51"/>
      <c r="AR8" s="51"/>
      <c r="AS8" s="51"/>
      <c r="AT8" s="46">
        <f>データ!T6</f>
        <v>51.92</v>
      </c>
      <c r="AU8" s="46"/>
      <c r="AV8" s="46"/>
      <c r="AW8" s="46"/>
      <c r="AX8" s="46"/>
      <c r="AY8" s="46"/>
      <c r="AZ8" s="46"/>
      <c r="BA8" s="46"/>
      <c r="BB8" s="46">
        <f>データ!U6</f>
        <v>494.59</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850000000000001"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850000000000001"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14.87</v>
      </c>
      <c r="Q10" s="46"/>
      <c r="R10" s="46"/>
      <c r="S10" s="46"/>
      <c r="T10" s="46"/>
      <c r="U10" s="46"/>
      <c r="V10" s="46"/>
      <c r="W10" s="46">
        <f>データ!Q6</f>
        <v>100</v>
      </c>
      <c r="X10" s="46"/>
      <c r="Y10" s="46"/>
      <c r="Z10" s="46"/>
      <c r="AA10" s="46"/>
      <c r="AB10" s="46"/>
      <c r="AC10" s="46"/>
      <c r="AD10" s="51">
        <f>データ!R6</f>
        <v>3850</v>
      </c>
      <c r="AE10" s="51"/>
      <c r="AF10" s="51"/>
      <c r="AG10" s="51"/>
      <c r="AH10" s="51"/>
      <c r="AI10" s="51"/>
      <c r="AJ10" s="51"/>
      <c r="AK10" s="2"/>
      <c r="AL10" s="51">
        <f>データ!V6</f>
        <v>3811</v>
      </c>
      <c r="AM10" s="51"/>
      <c r="AN10" s="51"/>
      <c r="AO10" s="51"/>
      <c r="AP10" s="51"/>
      <c r="AQ10" s="51"/>
      <c r="AR10" s="51"/>
      <c r="AS10" s="51"/>
      <c r="AT10" s="46">
        <f>データ!W6</f>
        <v>1.28</v>
      </c>
      <c r="AU10" s="46"/>
      <c r="AV10" s="46"/>
      <c r="AW10" s="46"/>
      <c r="AX10" s="46"/>
      <c r="AY10" s="46"/>
      <c r="AZ10" s="46"/>
      <c r="BA10" s="46"/>
      <c r="BB10" s="46">
        <f>データ!X6</f>
        <v>2977.34</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4" t="s">
        <v>119</v>
      </c>
      <c r="BM16" s="85"/>
      <c r="BN16" s="85"/>
      <c r="BO16" s="85"/>
      <c r="BP16" s="85"/>
      <c r="BQ16" s="85"/>
      <c r="BR16" s="85"/>
      <c r="BS16" s="85"/>
      <c r="BT16" s="85"/>
      <c r="BU16" s="85"/>
      <c r="BV16" s="85"/>
      <c r="BW16" s="85"/>
      <c r="BX16" s="85"/>
      <c r="BY16" s="85"/>
      <c r="BZ16" s="86"/>
    </row>
    <row r="17" spans="1:78" ht="13.5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4"/>
      <c r="BM17" s="85"/>
      <c r="BN17" s="85"/>
      <c r="BO17" s="85"/>
      <c r="BP17" s="85"/>
      <c r="BQ17" s="85"/>
      <c r="BR17" s="85"/>
      <c r="BS17" s="85"/>
      <c r="BT17" s="85"/>
      <c r="BU17" s="85"/>
      <c r="BV17" s="85"/>
      <c r="BW17" s="85"/>
      <c r="BX17" s="85"/>
      <c r="BY17" s="85"/>
      <c r="BZ17" s="86"/>
    </row>
    <row r="18" spans="1:78" ht="13.5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4"/>
      <c r="BM18" s="85"/>
      <c r="BN18" s="85"/>
      <c r="BO18" s="85"/>
      <c r="BP18" s="85"/>
      <c r="BQ18" s="85"/>
      <c r="BR18" s="85"/>
      <c r="BS18" s="85"/>
      <c r="BT18" s="85"/>
      <c r="BU18" s="85"/>
      <c r="BV18" s="85"/>
      <c r="BW18" s="85"/>
      <c r="BX18" s="85"/>
      <c r="BY18" s="85"/>
      <c r="BZ18" s="86"/>
    </row>
    <row r="19" spans="1:78" ht="13.5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4"/>
      <c r="BM19" s="85"/>
      <c r="BN19" s="85"/>
      <c r="BO19" s="85"/>
      <c r="BP19" s="85"/>
      <c r="BQ19" s="85"/>
      <c r="BR19" s="85"/>
      <c r="BS19" s="85"/>
      <c r="BT19" s="85"/>
      <c r="BU19" s="85"/>
      <c r="BV19" s="85"/>
      <c r="BW19" s="85"/>
      <c r="BX19" s="85"/>
      <c r="BY19" s="85"/>
      <c r="BZ19" s="86"/>
    </row>
    <row r="20" spans="1:78" ht="13.5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4"/>
      <c r="BM20" s="85"/>
      <c r="BN20" s="85"/>
      <c r="BO20" s="85"/>
      <c r="BP20" s="85"/>
      <c r="BQ20" s="85"/>
      <c r="BR20" s="85"/>
      <c r="BS20" s="85"/>
      <c r="BT20" s="85"/>
      <c r="BU20" s="85"/>
      <c r="BV20" s="85"/>
      <c r="BW20" s="85"/>
      <c r="BX20" s="85"/>
      <c r="BY20" s="85"/>
      <c r="BZ20" s="86"/>
    </row>
    <row r="21" spans="1:78" ht="13.5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4"/>
      <c r="BM21" s="85"/>
      <c r="BN21" s="85"/>
      <c r="BO21" s="85"/>
      <c r="BP21" s="85"/>
      <c r="BQ21" s="85"/>
      <c r="BR21" s="85"/>
      <c r="BS21" s="85"/>
      <c r="BT21" s="85"/>
      <c r="BU21" s="85"/>
      <c r="BV21" s="85"/>
      <c r="BW21" s="85"/>
      <c r="BX21" s="85"/>
      <c r="BY21" s="85"/>
      <c r="BZ21" s="86"/>
    </row>
    <row r="22" spans="1:78" ht="13.5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4"/>
      <c r="BM22" s="85"/>
      <c r="BN22" s="85"/>
      <c r="BO22" s="85"/>
      <c r="BP22" s="85"/>
      <c r="BQ22" s="85"/>
      <c r="BR22" s="85"/>
      <c r="BS22" s="85"/>
      <c r="BT22" s="85"/>
      <c r="BU22" s="85"/>
      <c r="BV22" s="85"/>
      <c r="BW22" s="85"/>
      <c r="BX22" s="85"/>
      <c r="BY22" s="85"/>
      <c r="BZ22" s="86"/>
    </row>
    <row r="23" spans="1:78" ht="13.5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4"/>
      <c r="BM23" s="85"/>
      <c r="BN23" s="85"/>
      <c r="BO23" s="85"/>
      <c r="BP23" s="85"/>
      <c r="BQ23" s="85"/>
      <c r="BR23" s="85"/>
      <c r="BS23" s="85"/>
      <c r="BT23" s="85"/>
      <c r="BU23" s="85"/>
      <c r="BV23" s="85"/>
      <c r="BW23" s="85"/>
      <c r="BX23" s="85"/>
      <c r="BY23" s="85"/>
      <c r="BZ23" s="86"/>
    </row>
    <row r="24" spans="1:78" ht="13.5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4"/>
      <c r="BM24" s="85"/>
      <c r="BN24" s="85"/>
      <c r="BO24" s="85"/>
      <c r="BP24" s="85"/>
      <c r="BQ24" s="85"/>
      <c r="BR24" s="85"/>
      <c r="BS24" s="85"/>
      <c r="BT24" s="85"/>
      <c r="BU24" s="85"/>
      <c r="BV24" s="85"/>
      <c r="BW24" s="85"/>
      <c r="BX24" s="85"/>
      <c r="BY24" s="85"/>
      <c r="BZ24" s="86"/>
    </row>
    <row r="25" spans="1:78" ht="13.5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4"/>
      <c r="BM25" s="85"/>
      <c r="BN25" s="85"/>
      <c r="BO25" s="85"/>
      <c r="BP25" s="85"/>
      <c r="BQ25" s="85"/>
      <c r="BR25" s="85"/>
      <c r="BS25" s="85"/>
      <c r="BT25" s="85"/>
      <c r="BU25" s="85"/>
      <c r="BV25" s="85"/>
      <c r="BW25" s="85"/>
      <c r="BX25" s="85"/>
      <c r="BY25" s="85"/>
      <c r="BZ25" s="86"/>
    </row>
    <row r="26" spans="1:78" ht="13.5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4"/>
      <c r="BM26" s="85"/>
      <c r="BN26" s="85"/>
      <c r="BO26" s="85"/>
      <c r="BP26" s="85"/>
      <c r="BQ26" s="85"/>
      <c r="BR26" s="85"/>
      <c r="BS26" s="85"/>
      <c r="BT26" s="85"/>
      <c r="BU26" s="85"/>
      <c r="BV26" s="85"/>
      <c r="BW26" s="85"/>
      <c r="BX26" s="85"/>
      <c r="BY26" s="85"/>
      <c r="BZ26" s="86"/>
    </row>
    <row r="27" spans="1:78" ht="13.5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4"/>
      <c r="BM27" s="85"/>
      <c r="BN27" s="85"/>
      <c r="BO27" s="85"/>
      <c r="BP27" s="85"/>
      <c r="BQ27" s="85"/>
      <c r="BR27" s="85"/>
      <c r="BS27" s="85"/>
      <c r="BT27" s="85"/>
      <c r="BU27" s="85"/>
      <c r="BV27" s="85"/>
      <c r="BW27" s="85"/>
      <c r="BX27" s="85"/>
      <c r="BY27" s="85"/>
      <c r="BZ27" s="86"/>
    </row>
    <row r="28" spans="1:78" ht="13.5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4"/>
      <c r="BM28" s="85"/>
      <c r="BN28" s="85"/>
      <c r="BO28" s="85"/>
      <c r="BP28" s="85"/>
      <c r="BQ28" s="85"/>
      <c r="BR28" s="85"/>
      <c r="BS28" s="85"/>
      <c r="BT28" s="85"/>
      <c r="BU28" s="85"/>
      <c r="BV28" s="85"/>
      <c r="BW28" s="85"/>
      <c r="BX28" s="85"/>
      <c r="BY28" s="85"/>
      <c r="BZ28" s="86"/>
    </row>
    <row r="29" spans="1:78" ht="13.5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4"/>
      <c r="BM29" s="85"/>
      <c r="BN29" s="85"/>
      <c r="BO29" s="85"/>
      <c r="BP29" s="85"/>
      <c r="BQ29" s="85"/>
      <c r="BR29" s="85"/>
      <c r="BS29" s="85"/>
      <c r="BT29" s="85"/>
      <c r="BU29" s="85"/>
      <c r="BV29" s="85"/>
      <c r="BW29" s="85"/>
      <c r="BX29" s="85"/>
      <c r="BY29" s="85"/>
      <c r="BZ29" s="86"/>
    </row>
    <row r="30" spans="1:78" ht="13.5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4"/>
      <c r="BM30" s="85"/>
      <c r="BN30" s="85"/>
      <c r="BO30" s="85"/>
      <c r="BP30" s="85"/>
      <c r="BQ30" s="85"/>
      <c r="BR30" s="85"/>
      <c r="BS30" s="85"/>
      <c r="BT30" s="85"/>
      <c r="BU30" s="85"/>
      <c r="BV30" s="85"/>
      <c r="BW30" s="85"/>
      <c r="BX30" s="85"/>
      <c r="BY30" s="85"/>
      <c r="BZ30" s="86"/>
    </row>
    <row r="31" spans="1:78" ht="13.5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4"/>
      <c r="BM31" s="85"/>
      <c r="BN31" s="85"/>
      <c r="BO31" s="85"/>
      <c r="BP31" s="85"/>
      <c r="BQ31" s="85"/>
      <c r="BR31" s="85"/>
      <c r="BS31" s="85"/>
      <c r="BT31" s="85"/>
      <c r="BU31" s="85"/>
      <c r="BV31" s="85"/>
      <c r="BW31" s="85"/>
      <c r="BX31" s="85"/>
      <c r="BY31" s="85"/>
      <c r="BZ31" s="86"/>
    </row>
    <row r="32" spans="1:78" ht="13.5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4"/>
      <c r="BM32" s="85"/>
      <c r="BN32" s="85"/>
      <c r="BO32" s="85"/>
      <c r="BP32" s="85"/>
      <c r="BQ32" s="85"/>
      <c r="BR32" s="85"/>
      <c r="BS32" s="85"/>
      <c r="BT32" s="85"/>
      <c r="BU32" s="85"/>
      <c r="BV32" s="85"/>
      <c r="BW32" s="85"/>
      <c r="BX32" s="85"/>
      <c r="BY32" s="85"/>
      <c r="BZ32" s="86"/>
    </row>
    <row r="33" spans="1:78" ht="13.5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4"/>
      <c r="BM33" s="85"/>
      <c r="BN33" s="85"/>
      <c r="BO33" s="85"/>
      <c r="BP33" s="85"/>
      <c r="BQ33" s="85"/>
      <c r="BR33" s="85"/>
      <c r="BS33" s="85"/>
      <c r="BT33" s="85"/>
      <c r="BU33" s="85"/>
      <c r="BV33" s="85"/>
      <c r="BW33" s="85"/>
      <c r="BX33" s="85"/>
      <c r="BY33" s="85"/>
      <c r="BZ33" s="86"/>
    </row>
    <row r="34" spans="1:78" ht="13.5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4"/>
      <c r="BM34" s="85"/>
      <c r="BN34" s="85"/>
      <c r="BO34" s="85"/>
      <c r="BP34" s="85"/>
      <c r="BQ34" s="85"/>
      <c r="BR34" s="85"/>
      <c r="BS34" s="85"/>
      <c r="BT34" s="85"/>
      <c r="BU34" s="85"/>
      <c r="BV34" s="85"/>
      <c r="BW34" s="85"/>
      <c r="BX34" s="85"/>
      <c r="BY34" s="85"/>
      <c r="BZ34" s="86"/>
    </row>
    <row r="35" spans="1:78" ht="13.5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4"/>
      <c r="BM35" s="85"/>
      <c r="BN35" s="85"/>
      <c r="BO35" s="85"/>
      <c r="BP35" s="85"/>
      <c r="BQ35" s="85"/>
      <c r="BR35" s="85"/>
      <c r="BS35" s="85"/>
      <c r="BT35" s="85"/>
      <c r="BU35" s="85"/>
      <c r="BV35" s="85"/>
      <c r="BW35" s="85"/>
      <c r="BX35" s="85"/>
      <c r="BY35" s="85"/>
      <c r="BZ35" s="86"/>
    </row>
    <row r="36" spans="1:78" ht="13.5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4"/>
      <c r="BM36" s="85"/>
      <c r="BN36" s="85"/>
      <c r="BO36" s="85"/>
      <c r="BP36" s="85"/>
      <c r="BQ36" s="85"/>
      <c r="BR36" s="85"/>
      <c r="BS36" s="85"/>
      <c r="BT36" s="85"/>
      <c r="BU36" s="85"/>
      <c r="BV36" s="85"/>
      <c r="BW36" s="85"/>
      <c r="BX36" s="85"/>
      <c r="BY36" s="85"/>
      <c r="BZ36" s="86"/>
    </row>
    <row r="37" spans="1:78" ht="13.5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4"/>
      <c r="BM37" s="85"/>
      <c r="BN37" s="85"/>
      <c r="BO37" s="85"/>
      <c r="BP37" s="85"/>
      <c r="BQ37" s="85"/>
      <c r="BR37" s="85"/>
      <c r="BS37" s="85"/>
      <c r="BT37" s="85"/>
      <c r="BU37" s="85"/>
      <c r="BV37" s="85"/>
      <c r="BW37" s="85"/>
      <c r="BX37" s="85"/>
      <c r="BY37" s="85"/>
      <c r="BZ37" s="86"/>
    </row>
    <row r="38" spans="1:78" ht="13.5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4"/>
      <c r="BM38" s="85"/>
      <c r="BN38" s="85"/>
      <c r="BO38" s="85"/>
      <c r="BP38" s="85"/>
      <c r="BQ38" s="85"/>
      <c r="BR38" s="85"/>
      <c r="BS38" s="85"/>
      <c r="BT38" s="85"/>
      <c r="BU38" s="85"/>
      <c r="BV38" s="85"/>
      <c r="BW38" s="85"/>
      <c r="BX38" s="85"/>
      <c r="BY38" s="85"/>
      <c r="BZ38" s="86"/>
    </row>
    <row r="39" spans="1:78" ht="13.5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4"/>
      <c r="BM39" s="85"/>
      <c r="BN39" s="85"/>
      <c r="BO39" s="85"/>
      <c r="BP39" s="85"/>
      <c r="BQ39" s="85"/>
      <c r="BR39" s="85"/>
      <c r="BS39" s="85"/>
      <c r="BT39" s="85"/>
      <c r="BU39" s="85"/>
      <c r="BV39" s="85"/>
      <c r="BW39" s="85"/>
      <c r="BX39" s="85"/>
      <c r="BY39" s="85"/>
      <c r="BZ39" s="86"/>
    </row>
    <row r="40" spans="1:78" ht="13.5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4"/>
      <c r="BM40" s="85"/>
      <c r="BN40" s="85"/>
      <c r="BO40" s="85"/>
      <c r="BP40" s="85"/>
      <c r="BQ40" s="85"/>
      <c r="BR40" s="85"/>
      <c r="BS40" s="85"/>
      <c r="BT40" s="85"/>
      <c r="BU40" s="85"/>
      <c r="BV40" s="85"/>
      <c r="BW40" s="85"/>
      <c r="BX40" s="85"/>
      <c r="BY40" s="85"/>
      <c r="BZ40" s="86"/>
    </row>
    <row r="41" spans="1:78" ht="13.5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4"/>
      <c r="BM41" s="85"/>
      <c r="BN41" s="85"/>
      <c r="BO41" s="85"/>
      <c r="BP41" s="85"/>
      <c r="BQ41" s="85"/>
      <c r="BR41" s="85"/>
      <c r="BS41" s="85"/>
      <c r="BT41" s="85"/>
      <c r="BU41" s="85"/>
      <c r="BV41" s="85"/>
      <c r="BW41" s="85"/>
      <c r="BX41" s="85"/>
      <c r="BY41" s="85"/>
      <c r="BZ41" s="86"/>
    </row>
    <row r="42" spans="1:78" ht="13.5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4"/>
      <c r="BM42" s="85"/>
      <c r="BN42" s="85"/>
      <c r="BO42" s="85"/>
      <c r="BP42" s="85"/>
      <c r="BQ42" s="85"/>
      <c r="BR42" s="85"/>
      <c r="BS42" s="85"/>
      <c r="BT42" s="85"/>
      <c r="BU42" s="85"/>
      <c r="BV42" s="85"/>
      <c r="BW42" s="85"/>
      <c r="BX42" s="85"/>
      <c r="BY42" s="85"/>
      <c r="BZ42" s="86"/>
    </row>
    <row r="43" spans="1:78" ht="13.5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4"/>
      <c r="BM43" s="85"/>
      <c r="BN43" s="85"/>
      <c r="BO43" s="85"/>
      <c r="BP43" s="85"/>
      <c r="BQ43" s="85"/>
      <c r="BR43" s="85"/>
      <c r="BS43" s="85"/>
      <c r="BT43" s="85"/>
      <c r="BU43" s="85"/>
      <c r="BV43" s="85"/>
      <c r="BW43" s="85"/>
      <c r="BX43" s="85"/>
      <c r="BY43" s="85"/>
      <c r="BZ43" s="86"/>
    </row>
    <row r="44" spans="1:78" ht="13.5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7"/>
      <c r="BM44" s="88"/>
      <c r="BN44" s="88"/>
      <c r="BO44" s="88"/>
      <c r="BP44" s="88"/>
      <c r="BQ44" s="88"/>
      <c r="BR44" s="88"/>
      <c r="BS44" s="88"/>
      <c r="BT44" s="88"/>
      <c r="BU44" s="88"/>
      <c r="BV44" s="88"/>
      <c r="BW44" s="88"/>
      <c r="BX44" s="88"/>
      <c r="BY44" s="88"/>
      <c r="BZ44" s="89"/>
    </row>
    <row r="45" spans="1:78" ht="13.5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【1,218.70】</v>
      </c>
      <c r="I86" s="26" t="str">
        <f>データ!CA6</f>
        <v>【74.17】</v>
      </c>
      <c r="J86" s="26" t="str">
        <f>データ!CL6</f>
        <v>【218.56】</v>
      </c>
      <c r="K86" s="26" t="str">
        <f>データ!CW6</f>
        <v>【42.86】</v>
      </c>
      <c r="L86" s="26" t="str">
        <f>データ!DH6</f>
        <v>【84.20】</v>
      </c>
      <c r="M86" s="26" t="s">
        <v>44</v>
      </c>
      <c r="N86" s="26" t="s">
        <v>45</v>
      </c>
      <c r="O86" s="26" t="str">
        <f>データ!EO6</f>
        <v>【0.28】</v>
      </c>
    </row>
  </sheetData>
  <sheetProtection algorithmName="SHA-512" hashValue="0YMG4nFdxaMxu3gqatr9eXv7tdGHdxpSJx7diXKW81l0TcUB+8E11vBdC/ddqjspW/Cj21VKL4PsrWvNT9JBew==" saltValue="N+xxyrpOaJc5jR2SYozps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25" x14ac:dyDescent="0.15"/>
  <cols>
    <col min="2" max="144" width="11.8867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7" t="s">
        <v>55</v>
      </c>
      <c r="I3" s="78"/>
      <c r="J3" s="78"/>
      <c r="K3" s="78"/>
      <c r="L3" s="78"/>
      <c r="M3" s="78"/>
      <c r="N3" s="78"/>
      <c r="O3" s="78"/>
      <c r="P3" s="78"/>
      <c r="Q3" s="78"/>
      <c r="R3" s="78"/>
      <c r="S3" s="78"/>
      <c r="T3" s="78"/>
      <c r="U3" s="78"/>
      <c r="V3" s="78"/>
      <c r="W3" s="78"/>
      <c r="X3" s="79"/>
      <c r="Y3" s="83" t="s">
        <v>56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413461</v>
      </c>
      <c r="D6" s="33">
        <f t="shared" si="3"/>
        <v>47</v>
      </c>
      <c r="E6" s="33">
        <f t="shared" si="3"/>
        <v>17</v>
      </c>
      <c r="F6" s="33">
        <f t="shared" si="3"/>
        <v>4</v>
      </c>
      <c r="G6" s="33">
        <f t="shared" si="3"/>
        <v>0</v>
      </c>
      <c r="H6" s="33" t="str">
        <f t="shared" si="3"/>
        <v>佐賀県　みやき町</v>
      </c>
      <c r="I6" s="33" t="str">
        <f t="shared" si="3"/>
        <v>法非適用</v>
      </c>
      <c r="J6" s="33" t="str">
        <f t="shared" si="3"/>
        <v>下水道事業</v>
      </c>
      <c r="K6" s="33" t="str">
        <f t="shared" si="3"/>
        <v>特定環境保全公共下水道</v>
      </c>
      <c r="L6" s="33" t="str">
        <f t="shared" si="3"/>
        <v>D3</v>
      </c>
      <c r="M6" s="33" t="str">
        <f t="shared" si="3"/>
        <v>非設置</v>
      </c>
      <c r="N6" s="34" t="str">
        <f t="shared" si="3"/>
        <v>-</v>
      </c>
      <c r="O6" s="34" t="str">
        <f t="shared" si="3"/>
        <v>該当数値なし</v>
      </c>
      <c r="P6" s="34">
        <f t="shared" si="3"/>
        <v>14.87</v>
      </c>
      <c r="Q6" s="34">
        <f t="shared" si="3"/>
        <v>100</v>
      </c>
      <c r="R6" s="34">
        <f t="shared" si="3"/>
        <v>3850</v>
      </c>
      <c r="S6" s="34">
        <f t="shared" si="3"/>
        <v>25679</v>
      </c>
      <c r="T6" s="34">
        <f t="shared" si="3"/>
        <v>51.92</v>
      </c>
      <c r="U6" s="34">
        <f t="shared" si="3"/>
        <v>494.59</v>
      </c>
      <c r="V6" s="34">
        <f t="shared" si="3"/>
        <v>3811</v>
      </c>
      <c r="W6" s="34">
        <f t="shared" si="3"/>
        <v>1.28</v>
      </c>
      <c r="X6" s="34">
        <f t="shared" si="3"/>
        <v>2977.34</v>
      </c>
      <c r="Y6" s="35">
        <f>IF(Y7="",NA(),Y7)</f>
        <v>91</v>
      </c>
      <c r="Z6" s="35">
        <f t="shared" ref="Z6:AH6" si="4">IF(Z7="",NA(),Z7)</f>
        <v>82.48</v>
      </c>
      <c r="AA6" s="35">
        <f t="shared" si="4"/>
        <v>80.349999999999994</v>
      </c>
      <c r="AB6" s="35">
        <f t="shared" si="4"/>
        <v>108.16</v>
      </c>
      <c r="AC6" s="35">
        <f t="shared" si="4"/>
        <v>86.27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1151.5999999999999</v>
      </c>
      <c r="BG6" s="35">
        <f t="shared" ref="BG6:BO6" si="7">IF(BG7="",NA(),BG7)</f>
        <v>681.64</v>
      </c>
      <c r="BH6" s="35">
        <f t="shared" si="7"/>
        <v>723</v>
      </c>
      <c r="BI6" s="35">
        <f t="shared" si="7"/>
        <v>327.23</v>
      </c>
      <c r="BJ6" s="35">
        <f t="shared" si="7"/>
        <v>701.16</v>
      </c>
      <c r="BK6" s="35">
        <f t="shared" si="7"/>
        <v>1673.47</v>
      </c>
      <c r="BL6" s="35">
        <f t="shared" si="7"/>
        <v>1592.72</v>
      </c>
      <c r="BM6" s="35">
        <f t="shared" si="7"/>
        <v>1223.96</v>
      </c>
      <c r="BN6" s="35">
        <f t="shared" si="7"/>
        <v>1269.1500000000001</v>
      </c>
      <c r="BO6" s="35">
        <f t="shared" si="7"/>
        <v>1087.96</v>
      </c>
      <c r="BP6" s="34" t="str">
        <f>IF(BP7="","",IF(BP7="-","【-】","【"&amp;SUBSTITUTE(TEXT(BP7,"#,##0.00"),"-","△")&amp;"】"))</f>
        <v>【1,218.70】</v>
      </c>
      <c r="BQ6" s="35">
        <f>IF(BQ7="",NA(),BQ7)</f>
        <v>65.959999999999994</v>
      </c>
      <c r="BR6" s="35">
        <f t="shared" ref="BR6:BZ6" si="8">IF(BR7="",NA(),BR7)</f>
        <v>85.27</v>
      </c>
      <c r="BS6" s="35">
        <f t="shared" si="8"/>
        <v>85.52</v>
      </c>
      <c r="BT6" s="35">
        <f t="shared" si="8"/>
        <v>86.94</v>
      </c>
      <c r="BU6" s="35">
        <f t="shared" si="8"/>
        <v>88.3</v>
      </c>
      <c r="BV6" s="35">
        <f t="shared" si="8"/>
        <v>49.22</v>
      </c>
      <c r="BW6" s="35">
        <f t="shared" si="8"/>
        <v>53.7</v>
      </c>
      <c r="BX6" s="35">
        <f t="shared" si="8"/>
        <v>61.54</v>
      </c>
      <c r="BY6" s="35">
        <f t="shared" si="8"/>
        <v>63.97</v>
      </c>
      <c r="BZ6" s="35">
        <f t="shared" si="8"/>
        <v>59.67</v>
      </c>
      <c r="CA6" s="34" t="str">
        <f>IF(CA7="","",IF(CA7="-","【-】","【"&amp;SUBSTITUTE(TEXT(CA7,"#,##0.00"),"-","△")&amp;"】"))</f>
        <v>【74.17】</v>
      </c>
      <c r="CB6" s="35">
        <f>IF(CB7="",NA(),CB7)</f>
        <v>269.52999999999997</v>
      </c>
      <c r="CC6" s="35">
        <f t="shared" ref="CC6:CK6" si="9">IF(CC7="",NA(),CC7)</f>
        <v>209.84</v>
      </c>
      <c r="CD6" s="35">
        <f t="shared" si="9"/>
        <v>217.1</v>
      </c>
      <c r="CE6" s="35">
        <f t="shared" si="9"/>
        <v>199.48</v>
      </c>
      <c r="CF6" s="35">
        <f t="shared" si="9"/>
        <v>200.76</v>
      </c>
      <c r="CG6" s="35">
        <f t="shared" si="9"/>
        <v>332.02</v>
      </c>
      <c r="CH6" s="35">
        <f t="shared" si="9"/>
        <v>300.35000000000002</v>
      </c>
      <c r="CI6" s="35">
        <f t="shared" si="9"/>
        <v>267.86</v>
      </c>
      <c r="CJ6" s="35">
        <f t="shared" si="9"/>
        <v>256.82</v>
      </c>
      <c r="CK6" s="35">
        <f t="shared" si="9"/>
        <v>270.60000000000002</v>
      </c>
      <c r="CL6" s="34" t="str">
        <f>IF(CL7="","",IF(CL7="-","【-】","【"&amp;SUBSTITUTE(TEXT(CL7,"#,##0.00"),"-","△")&amp;"】"))</f>
        <v>【218.56】</v>
      </c>
      <c r="CM6" s="35" t="str">
        <f>IF(CM7="",NA(),CM7)</f>
        <v>-</v>
      </c>
      <c r="CN6" s="35" t="str">
        <f t="shared" ref="CN6:CV6" si="10">IF(CN7="",NA(),CN7)</f>
        <v>-</v>
      </c>
      <c r="CO6" s="35" t="str">
        <f t="shared" si="10"/>
        <v>-</v>
      </c>
      <c r="CP6" s="35" t="str">
        <f t="shared" si="10"/>
        <v>-</v>
      </c>
      <c r="CQ6" s="35" t="str">
        <f t="shared" si="10"/>
        <v>-</v>
      </c>
      <c r="CR6" s="35">
        <f t="shared" si="10"/>
        <v>36.65</v>
      </c>
      <c r="CS6" s="35">
        <f t="shared" si="10"/>
        <v>37.72</v>
      </c>
      <c r="CT6" s="35">
        <f t="shared" si="10"/>
        <v>37.08</v>
      </c>
      <c r="CU6" s="35">
        <f t="shared" si="10"/>
        <v>37.46</v>
      </c>
      <c r="CV6" s="35">
        <f t="shared" si="10"/>
        <v>37.65</v>
      </c>
      <c r="CW6" s="34" t="str">
        <f>IF(CW7="","",IF(CW7="-","【-】","【"&amp;SUBSTITUTE(TEXT(CW7,"#,##0.00"),"-","△")&amp;"】"))</f>
        <v>【42.86】</v>
      </c>
      <c r="CX6" s="35">
        <f>IF(CX7="",NA(),CX7)</f>
        <v>63.44</v>
      </c>
      <c r="CY6" s="35">
        <f t="shared" ref="CY6:DG6" si="11">IF(CY7="",NA(),CY7)</f>
        <v>64.92</v>
      </c>
      <c r="CZ6" s="35">
        <f t="shared" si="11"/>
        <v>67.37</v>
      </c>
      <c r="DA6" s="35">
        <f t="shared" si="11"/>
        <v>70.69</v>
      </c>
      <c r="DB6" s="35">
        <f t="shared" si="11"/>
        <v>72.66</v>
      </c>
      <c r="DC6" s="35">
        <f t="shared" si="11"/>
        <v>68.83</v>
      </c>
      <c r="DD6" s="35">
        <f t="shared" si="11"/>
        <v>68.459999999999994</v>
      </c>
      <c r="DE6" s="35">
        <f t="shared" si="11"/>
        <v>67.22</v>
      </c>
      <c r="DF6" s="35">
        <f t="shared" si="11"/>
        <v>67.459999999999994</v>
      </c>
      <c r="DG6" s="35">
        <f t="shared" si="11"/>
        <v>67.37</v>
      </c>
      <c r="DH6" s="34" t="str">
        <f>IF(DH7="","",IF(DH7="-","【-】","【"&amp;SUBSTITUTE(TEXT(DH7,"#,##0.00"),"-","△")&amp;"】"))</f>
        <v>【84.20】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0.26</v>
      </c>
      <c r="EK6" s="35">
        <f t="shared" si="14"/>
        <v>0.13</v>
      </c>
      <c r="EL6" s="35">
        <f t="shared" si="14"/>
        <v>0.13</v>
      </c>
      <c r="EM6" s="35">
        <f t="shared" si="14"/>
        <v>0.09</v>
      </c>
      <c r="EN6" s="35">
        <f t="shared" si="14"/>
        <v>0.06</v>
      </c>
      <c r="EO6" s="34" t="str">
        <f>IF(EO7="","",IF(EO7="-","【-】","【"&amp;SUBSTITUTE(TEXT(EO7,"#,##0.00"),"-","△")&amp;"】"))</f>
        <v>【0.28】</v>
      </c>
    </row>
    <row r="7" spans="1:145" s="36" customFormat="1" x14ac:dyDescent="0.15">
      <c r="A7" s="28"/>
      <c r="B7" s="37">
        <v>2019</v>
      </c>
      <c r="C7" s="37">
        <v>413461</v>
      </c>
      <c r="D7" s="37">
        <v>47</v>
      </c>
      <c r="E7" s="37">
        <v>17</v>
      </c>
      <c r="F7" s="37">
        <v>4</v>
      </c>
      <c r="G7" s="37">
        <v>0</v>
      </c>
      <c r="H7" s="37" t="s">
        <v>98</v>
      </c>
      <c r="I7" s="37" t="s">
        <v>99</v>
      </c>
      <c r="J7" s="37" t="s">
        <v>100</v>
      </c>
      <c r="K7" s="37" t="s">
        <v>101</v>
      </c>
      <c r="L7" s="37" t="s">
        <v>102</v>
      </c>
      <c r="M7" s="37" t="s">
        <v>103</v>
      </c>
      <c r="N7" s="38" t="s">
        <v>104</v>
      </c>
      <c r="O7" s="38" t="s">
        <v>105</v>
      </c>
      <c r="P7" s="38">
        <v>14.87</v>
      </c>
      <c r="Q7" s="38">
        <v>100</v>
      </c>
      <c r="R7" s="38">
        <v>3850</v>
      </c>
      <c r="S7" s="38">
        <v>25679</v>
      </c>
      <c r="T7" s="38">
        <v>51.92</v>
      </c>
      <c r="U7" s="38">
        <v>494.59</v>
      </c>
      <c r="V7" s="38">
        <v>3811</v>
      </c>
      <c r="W7" s="38">
        <v>1.28</v>
      </c>
      <c r="X7" s="38">
        <v>2977.34</v>
      </c>
      <c r="Y7" s="38">
        <v>91</v>
      </c>
      <c r="Z7" s="38">
        <v>82.48</v>
      </c>
      <c r="AA7" s="38">
        <v>80.349999999999994</v>
      </c>
      <c r="AB7" s="38">
        <v>108.16</v>
      </c>
      <c r="AC7" s="38">
        <v>86.27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1151.5999999999999</v>
      </c>
      <c r="BG7" s="38">
        <v>681.64</v>
      </c>
      <c r="BH7" s="38">
        <v>723</v>
      </c>
      <c r="BI7" s="38">
        <v>327.23</v>
      </c>
      <c r="BJ7" s="38">
        <v>701.16</v>
      </c>
      <c r="BK7" s="38">
        <v>1673.47</v>
      </c>
      <c r="BL7" s="38">
        <v>1592.72</v>
      </c>
      <c r="BM7" s="38">
        <v>1223.96</v>
      </c>
      <c r="BN7" s="38">
        <v>1269.1500000000001</v>
      </c>
      <c r="BO7" s="38">
        <v>1087.96</v>
      </c>
      <c r="BP7" s="38">
        <v>1218.7</v>
      </c>
      <c r="BQ7" s="38">
        <v>65.959999999999994</v>
      </c>
      <c r="BR7" s="38">
        <v>85.27</v>
      </c>
      <c r="BS7" s="38">
        <v>85.52</v>
      </c>
      <c r="BT7" s="38">
        <v>86.94</v>
      </c>
      <c r="BU7" s="38">
        <v>88.3</v>
      </c>
      <c r="BV7" s="38">
        <v>49.22</v>
      </c>
      <c r="BW7" s="38">
        <v>53.7</v>
      </c>
      <c r="BX7" s="38">
        <v>61.54</v>
      </c>
      <c r="BY7" s="38">
        <v>63.97</v>
      </c>
      <c r="BZ7" s="38">
        <v>59.67</v>
      </c>
      <c r="CA7" s="38">
        <v>74.17</v>
      </c>
      <c r="CB7" s="38">
        <v>269.52999999999997</v>
      </c>
      <c r="CC7" s="38">
        <v>209.84</v>
      </c>
      <c r="CD7" s="38">
        <v>217.1</v>
      </c>
      <c r="CE7" s="38">
        <v>199.48</v>
      </c>
      <c r="CF7" s="38">
        <v>200.76</v>
      </c>
      <c r="CG7" s="38">
        <v>332.02</v>
      </c>
      <c r="CH7" s="38">
        <v>300.35000000000002</v>
      </c>
      <c r="CI7" s="38">
        <v>267.86</v>
      </c>
      <c r="CJ7" s="38">
        <v>256.82</v>
      </c>
      <c r="CK7" s="38">
        <v>270.60000000000002</v>
      </c>
      <c r="CL7" s="38">
        <v>218.56</v>
      </c>
      <c r="CM7" s="38" t="s">
        <v>104</v>
      </c>
      <c r="CN7" s="38" t="s">
        <v>104</v>
      </c>
      <c r="CO7" s="38" t="s">
        <v>104</v>
      </c>
      <c r="CP7" s="38" t="s">
        <v>104</v>
      </c>
      <c r="CQ7" s="38" t="s">
        <v>104</v>
      </c>
      <c r="CR7" s="38">
        <v>36.65</v>
      </c>
      <c r="CS7" s="38">
        <v>37.72</v>
      </c>
      <c r="CT7" s="38">
        <v>37.08</v>
      </c>
      <c r="CU7" s="38">
        <v>37.46</v>
      </c>
      <c r="CV7" s="38">
        <v>37.65</v>
      </c>
      <c r="CW7" s="38">
        <v>42.86</v>
      </c>
      <c r="CX7" s="38">
        <v>63.44</v>
      </c>
      <c r="CY7" s="38">
        <v>64.92</v>
      </c>
      <c r="CZ7" s="38">
        <v>67.37</v>
      </c>
      <c r="DA7" s="38">
        <v>70.69</v>
      </c>
      <c r="DB7" s="38">
        <v>72.66</v>
      </c>
      <c r="DC7" s="38">
        <v>68.83</v>
      </c>
      <c r="DD7" s="38">
        <v>68.459999999999994</v>
      </c>
      <c r="DE7" s="38">
        <v>67.22</v>
      </c>
      <c r="DF7" s="38">
        <v>67.459999999999994</v>
      </c>
      <c r="DG7" s="38">
        <v>67.37</v>
      </c>
      <c r="DH7" s="38">
        <v>84.2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0.26</v>
      </c>
      <c r="EK7" s="38">
        <v>0.13</v>
      </c>
      <c r="EL7" s="38">
        <v>0.13</v>
      </c>
      <c r="EM7" s="38">
        <v>0.09</v>
      </c>
      <c r="EN7" s="38">
        <v>0.06</v>
      </c>
      <c r="EO7" s="38">
        <v>0.28000000000000003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114</v>
      </c>
      <c r="E13" t="s">
        <v>113</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2020-12-04T02:57:47Z</dcterms:created>
  <dcterms:modified xsi:type="dcterms:W3CDTF">2021-04-06T04:53:06Z</dcterms:modified>
  <cp:category/>
</cp:coreProperties>
</file>