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3\令和３年度決算「経営比較分析表」の分析等について\【経営比較分析表】2021_413461_47_1718\"/>
    </mc:Choice>
  </mc:AlternateContent>
  <workbookProtection workbookAlgorithmName="SHA-512" workbookHashValue="VnVPcXq3vaLIq0VviLL4F3w4gzTUD85eFY7g9hmD20n9AaTTTs+FX7KIpHRbKTep5oRcNoRZ0Q7AunBZOZJoUw==" workbookSaltValue="fovsRulVMdVxSEamKzwI6w=="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Q6" i="5"/>
  <c r="P6" i="5"/>
  <c r="P10" i="4" s="1"/>
  <c r="O6" i="5"/>
  <c r="N6" i="5"/>
  <c r="M6" i="5"/>
  <c r="L6" i="5"/>
  <c r="W8" i="4" s="1"/>
  <c r="K6" i="5"/>
  <c r="J6" i="5"/>
  <c r="I6" i="5"/>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E86" i="4"/>
  <c r="AT10" i="4"/>
  <c r="AL10" i="4"/>
  <c r="AD10" i="4"/>
  <c r="W10" i="4"/>
  <c r="I10" i="4"/>
  <c r="B10" i="4"/>
  <c r="BB8" i="4"/>
  <c r="AL8" i="4"/>
  <c r="AD8" i="4"/>
  <c r="P8" i="4"/>
  <c r="I8" i="4"/>
  <c r="B8" i="4"/>
</calcChain>
</file>

<file path=xl/sharedStrings.xml><?xml version="1.0" encoding="utf-8"?>
<sst xmlns="http://schemas.openxmlformats.org/spreadsheetml/2006/main" count="247" uniqueCount="120">
  <si>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</si>
  <si>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</si>
  <si>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</si>
  <si>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</si>
  <si>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</si>
  <si>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</si>
  <si>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</si>
  <si>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</si>
  <si>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</si>
  <si>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</si>
  <si>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</si>
  <si>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</si>
  <si>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</si>
  <si>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</si>
  <si>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</si>
  <si>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</si>
  <si>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</si>
  <si>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</si>
  <si>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</si>
  <si>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</si>
  <si>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</si>
  <si>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</si>
  <si>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</si>
  <si>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</si>
  <si>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</si>
  <si>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</si>
  <si>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</si>
  <si>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</si>
  <si>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</si>
  <si>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</si>
  <si>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</si>
  <si>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</si>
  <si>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</si>
  <si>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</si>
  <si>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</si>
  <si>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</si>
  <si>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</si>
  <si>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</si>
  <si>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</si>
  <si>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</si>
  <si>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</si>
  <si>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</si>
  <si>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</si>
  <si>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</si>
  <si>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</si>
  <si>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</si>
  <si>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</si>
  <si>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</si>
  <si>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</si>
  <si>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</si>
  <si>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</si>
  <si>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</si>
  <si>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</si>
  <si>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</si>
  <si>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</si>
  <si>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</si>
  <si>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</si>
  <si>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</si>
  <si>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</si>
  <si>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</si>
  <si>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</si>
  <si>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</si>
  <si>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</si>
  <si>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</si>
  <si>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</si>
  <si>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</si>
  <si>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</si>
  <si>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</si>
  <si>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</si>
  <si>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</si>
  <si>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</si>
  <si>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</si>
  <si>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</si>
  <si>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</si>
  <si>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</si>
  <si>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</si>
  <si>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</si>
  <si>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</si>
  <si>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</si>
  <si>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</si>
  <si>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</si>
  <si>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</si>
  <si>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</si>
  <si>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</si>
  <si>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</si>
  <si>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</si>
  <si>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</si>
  <si>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</si>
  <si>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</si>
  <si>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</si>
  <si>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</si>
  <si>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</si>
  <si>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</si>
  <si>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</si>
  <si>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</si>
  <si>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</si>
  <si>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</si>
  <si>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</si>
  <si>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</si>
  <si>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</si>
  <si>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</si>
  <si>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特定地域生活排水処理</t>
  </si>
  <si>
    <t>K3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</si>
  <si>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</si>
  <si>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</si>
  <si>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</si>
  <si>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</si>
  <si>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</si>
  <si>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</si>
  <si>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</si>
  <si>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</si>
  <si>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</si>
  <si>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</si>
  <si>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</si>
  <si>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</si>
  <si>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</si>
  <si>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</si>
  <si>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浄化槽事業を開始したことにより、処理区域内人口も増加しているものの、建設費に対する起債償還が平成29年度より開始される。
　10年間の事業で、起債償還を元利均等を行っているために、令和8年度に償還額がピークを迎える事となる。
　起債償還の財源となる使用料や一般会計からの繰入金も多額になっていくことが想定されるために、収入源の確保が重要事項であるが、浄化槽の場合は管理基数の増が維持管理費の増につながる。
　令和６年４月より公営企業会計へ移行する予定であり、それにより使用者へ経営状況や適正な使用料を示す事ができ、使用料の改定に向けた取り組みを行っていく。</t>
    <rPh sb="210" eb="211">
      <t>ガツ</t>
    </rPh>
    <rPh sb="220" eb="222">
      <t>イコウ</t>
    </rPh>
    <phoneticPr fontId="4"/>
  </si>
  <si>
    <t>　令和３年度おいて、新規設置66基、寄附採納8基で累計管理基数1,211基（設置611基、寄附採納600基）となった。
　浄化槽の耐用年数が30年～40年とされているが、寄附採納を受けた浄化槽については、設置後20年を超える浄化槽があり毎年数件の修繕が発生している。維持管理業者による点検や水質検査で、処理能力が低下しているものや経年劣化による補修等早期に修繕している。今後浄化槽のメーカや、設置年度、使用形態に合わせ、計画的に修繕を行い、単年度に修繕が集中しないように修繕費を一定化し、経営の安定化を図る事が必要である。</t>
    <rPh sb="1" eb="3">
      <t>レイワ</t>
    </rPh>
    <rPh sb="102" eb="104">
      <t>セッチ</t>
    </rPh>
    <rPh sb="104" eb="105">
      <t>ゴ</t>
    </rPh>
    <rPh sb="107" eb="108">
      <t>ネン</t>
    </rPh>
    <rPh sb="109" eb="110">
      <t>コ</t>
    </rPh>
    <rPh sb="112" eb="115">
      <t>ジョウカソウ</t>
    </rPh>
    <rPh sb="118" eb="120">
      <t>マイトシ</t>
    </rPh>
    <rPh sb="120" eb="122">
      <t>スウケン</t>
    </rPh>
    <rPh sb="126" eb="128">
      <t>ハッセイ</t>
    </rPh>
    <rPh sb="133" eb="135">
      <t>イジ</t>
    </rPh>
    <rPh sb="135" eb="137">
      <t>カンリ</t>
    </rPh>
    <rPh sb="137" eb="139">
      <t>ギョウシャ</t>
    </rPh>
    <rPh sb="142" eb="144">
      <t>テンケン</t>
    </rPh>
    <rPh sb="145" eb="147">
      <t>スイシツ</t>
    </rPh>
    <rPh sb="147" eb="149">
      <t>ケンサ</t>
    </rPh>
    <rPh sb="151" eb="153">
      <t>ショリ</t>
    </rPh>
    <rPh sb="153" eb="155">
      <t>ノウリョク</t>
    </rPh>
    <rPh sb="156" eb="158">
      <t>テイカ</t>
    </rPh>
    <rPh sb="165" eb="167">
      <t>ケイネン</t>
    </rPh>
    <rPh sb="167" eb="169">
      <t>レッカ</t>
    </rPh>
    <rPh sb="172" eb="174">
      <t>ホシュウ</t>
    </rPh>
    <rPh sb="174" eb="175">
      <t>ナド</t>
    </rPh>
    <rPh sb="175" eb="177">
      <t>ソウキ</t>
    </rPh>
    <rPh sb="178" eb="180">
      <t>シュウゼン</t>
    </rPh>
    <rPh sb="185" eb="187">
      <t>コンゴ</t>
    </rPh>
    <phoneticPr fontId="4"/>
  </si>
  <si>
    <r>
      <rPr>
        <sz val="8"/>
        <rFont val="ＭＳ ゴシック"/>
        <family val="3"/>
        <charset val="128"/>
      </rPr>
      <t xml:space="preserve"> 本事業は、平成28年4月から公共下水道事業全体計画区域及び農業集落排水事業指定区域を除く区域に浄化槽を町が主体となって整備する事業いわゆる市町村設置型浄化槽事業を開始した。
　また、ＰＦＩ事業として民間事業者の技術力、ノウハウ等を活用することにより、浄化槽の設置業務、設置された浄化槽及び寄附を受けた浄化槽の維持管理業務（汚泥清掃・収集運搬業務を除く。）を町の財政負担の軽減を図りながら効率的に実施している。</t>
    </r>
    <r>
      <rPr>
        <sz val="6"/>
        <rFont val="ＭＳ ゴシック"/>
        <family val="3"/>
        <charset val="128"/>
      </rPr>
      <t xml:space="preserve">
</t>
    </r>
    <r>
      <rPr>
        <sz val="8"/>
        <rFont val="ＭＳ ゴシック"/>
        <family val="3"/>
        <charset val="128"/>
      </rPr>
      <t>①収益的収支比率について</t>
    </r>
    <r>
      <rPr>
        <sz val="6"/>
        <rFont val="ＭＳ ゴシック"/>
        <family val="3"/>
        <charset val="128"/>
      </rPr>
      <t xml:space="preserve">
  使用料収入は令和3年度の浄化槽設置及び寄附により管理基数が増え、使用者が増えた事により増加した。また、他会計繰入金の基準外繰入額の増加に伴い前年比より0.32%増加した。総収益の約56%が他会計繰入金で賄われており、経費回収率に大きな影響を及ぼし、使用料改定や経費削減等の経営改善に向けた取り組みが必要である。
</t>
    </r>
    <r>
      <rPr>
        <sz val="8"/>
        <rFont val="ＭＳ ゴシック"/>
        <family val="3"/>
        <charset val="128"/>
      </rPr>
      <t>⑤経費回収率について</t>
    </r>
    <r>
      <rPr>
        <sz val="6"/>
        <rFont val="ＭＳ ゴシック"/>
        <family val="3"/>
        <charset val="128"/>
      </rPr>
      <t xml:space="preserve">
　令和3年度は、公営企業会計法適用委託で資産調査、評価を実施しているために、汚水処理費が増加している。下水道事業、農排事業と同一基準で使用料を算定している事が経費回収率が低い要因となっている。令和６年４月より公営企業会計へ移行する予定であり、それにより使用者へ経営状況や適正な使用料を示す事ができ、使用料の改定に向けた取り組みを行っていく。
</t>
    </r>
    <r>
      <rPr>
        <sz val="8"/>
        <rFont val="ＭＳ ゴシック"/>
        <family val="3"/>
        <charset val="128"/>
      </rPr>
      <t>⑥汚水処理原価について</t>
    </r>
    <r>
      <rPr>
        <sz val="6"/>
        <rFont val="ＭＳ ゴシック"/>
        <family val="3"/>
        <charset val="128"/>
      </rPr>
      <t xml:space="preserve">
　浄化槽事業における汚水処理原価は、全国平均や類似団体の平均をみても高額となっている。本町において上水道が別団体での管理であり、年間有収水量の把握ができない為、使用人数に係数を掛けて算定している。下水道では平均0.29㎥／人日ですが、浄化槽の場合0.2㎥／人日で算定しているために、平均より高い状況となっている。今後下水道の平均値を採用することで、全国平均を下回る傾向となる。
</t>
    </r>
    <r>
      <rPr>
        <sz val="8"/>
        <rFont val="ＭＳ ゴシック"/>
        <family val="3"/>
        <charset val="128"/>
      </rPr>
      <t>⑦施設使用率について</t>
    </r>
    <r>
      <rPr>
        <sz val="6"/>
        <rFont val="ＭＳ ゴシック"/>
        <family val="3"/>
        <charset val="128"/>
      </rPr>
      <t xml:space="preserve">
　処理水量についても上水道の使用水量が把握できない為に係数を掛けている。汚水処理原価と同様に係数を上げることで、全国平均を上回る傾向となる。
</t>
    </r>
    <r>
      <rPr>
        <sz val="8"/>
        <rFont val="ＭＳ ゴシック"/>
        <family val="3"/>
        <charset val="128"/>
      </rPr>
      <t>⑧水洗化率について</t>
    </r>
    <r>
      <rPr>
        <sz val="6"/>
        <rFont val="ＭＳ ゴシック"/>
        <family val="3"/>
        <charset val="128"/>
      </rPr>
      <t xml:space="preserve">
　公共浄化槽エリアを令和２年度末に指定したことにより、非水洗化件数（汲取り等）を見直したことが下降した原因で、今後汲取りからの切替えが進むにつれて、100％に近づく。</t>
    </r>
    <rPh sb="213" eb="214">
      <t>ヒ</t>
    </rPh>
    <rPh sb="228" eb="230">
      <t>レイワ</t>
    </rPh>
    <rPh sb="231" eb="233">
      <t>ネンド</t>
    </rPh>
    <rPh sb="234" eb="237">
      <t>ジョウカソウ</t>
    </rPh>
    <rPh sb="237" eb="239">
      <t>セッチ</t>
    </rPh>
    <rPh sb="239" eb="240">
      <t>オヨ</t>
    </rPh>
    <rPh sb="241" eb="243">
      <t>キフ</t>
    </rPh>
    <rPh sb="246" eb="248">
      <t>カンリ</t>
    </rPh>
    <rPh sb="248" eb="250">
      <t>キスウ</t>
    </rPh>
    <rPh sb="251" eb="252">
      <t>フ</t>
    </rPh>
    <rPh sb="254" eb="257">
      <t>シヨウシャ</t>
    </rPh>
    <rPh sb="265" eb="267">
      <t>ゾウカ</t>
    </rPh>
    <rPh sb="307" eb="310">
      <t>ソウシュウエキ</t>
    </rPh>
    <rPh sb="311" eb="312">
      <t>ヤク</t>
    </rPh>
    <rPh sb="316" eb="317">
      <t>タ</t>
    </rPh>
    <rPh sb="317" eb="319">
      <t>カイケイ</t>
    </rPh>
    <rPh sb="319" eb="321">
      <t>クリイレ</t>
    </rPh>
    <rPh sb="321" eb="322">
      <t>キン</t>
    </rPh>
    <rPh sb="330" eb="332">
      <t>ケイヒ</t>
    </rPh>
    <rPh sb="332" eb="334">
      <t>カイシュウ</t>
    </rPh>
    <rPh sb="334" eb="335">
      <t>リツ</t>
    </rPh>
    <rPh sb="336" eb="337">
      <t>オオ</t>
    </rPh>
    <rPh sb="339" eb="341">
      <t>エイキョウ</t>
    </rPh>
    <rPh sb="342" eb="343">
      <t>オヨ</t>
    </rPh>
    <rPh sb="352" eb="354">
      <t>ケイヒ</t>
    </rPh>
    <rPh sb="354" eb="356">
      <t>サクゲン</t>
    </rPh>
    <rPh sb="356" eb="357">
      <t>ナド</t>
    </rPh>
    <rPh sb="358" eb="360">
      <t>ケイエイ</t>
    </rPh>
    <rPh sb="360" eb="362">
      <t>カイゼン</t>
    </rPh>
    <rPh sb="363" eb="364">
      <t>ム</t>
    </rPh>
    <rPh sb="366" eb="367">
      <t>ト</t>
    </rPh>
    <rPh sb="368" eb="369">
      <t>ク</t>
    </rPh>
    <rPh sb="371" eb="373">
      <t>ヒツヨウ</t>
    </rPh>
    <rPh sb="573" eb="576">
      <t>ジョウカソウ</t>
    </rPh>
    <rPh sb="576" eb="578">
      <t>ジギョウ</t>
    </rPh>
    <rPh sb="582" eb="584">
      <t>オスイ</t>
    </rPh>
    <rPh sb="584" eb="586">
      <t>ショリ</t>
    </rPh>
    <rPh sb="586" eb="588">
      <t>ゲンカ</t>
    </rPh>
    <rPh sb="590" eb="592">
      <t>ゼンコク</t>
    </rPh>
    <rPh sb="592" eb="594">
      <t>ヘイキン</t>
    </rPh>
    <rPh sb="595" eb="597">
      <t>ルイジ</t>
    </rPh>
    <rPh sb="597" eb="599">
      <t>ダンタイ</t>
    </rPh>
    <rPh sb="600" eb="602">
      <t>ヘイキン</t>
    </rPh>
    <rPh sb="606" eb="608">
      <t>コウガク</t>
    </rPh>
    <rPh sb="615" eb="617">
      <t>ホンチョウ</t>
    </rPh>
    <rPh sb="621" eb="624">
      <t>ジョウスイドウ</t>
    </rPh>
    <rPh sb="643" eb="645">
      <t>ハアク</t>
    </rPh>
    <rPh sb="728" eb="730">
      <t>コンゴ</t>
    </rPh>
    <rPh sb="734" eb="736">
      <t>ヘイキン</t>
    </rPh>
    <rPh sb="736" eb="737">
      <t>チ</t>
    </rPh>
    <rPh sb="738" eb="740">
      <t>サイヨウ</t>
    </rPh>
    <rPh sb="746" eb="748">
      <t>ゼンコク</t>
    </rPh>
    <rPh sb="748" eb="750">
      <t>ヘイキン</t>
    </rPh>
    <rPh sb="751" eb="753">
      <t>シタマワ</t>
    </rPh>
    <rPh sb="754" eb="756">
      <t>ケイコウ</t>
    </rPh>
    <rPh sb="782" eb="785">
      <t>ジョウスイドウ</t>
    </rPh>
    <rPh sb="786" eb="788">
      <t>シヨウ</t>
    </rPh>
    <rPh sb="788" eb="790">
      <t>スイリョウ</t>
    </rPh>
    <rPh sb="791" eb="793">
      <t>ハアク</t>
    </rPh>
    <rPh sb="797" eb="798">
      <t>タメ</t>
    </rPh>
    <rPh sb="799" eb="801">
      <t>ケイスウ</t>
    </rPh>
    <rPh sb="802" eb="803">
      <t>カ</t>
    </rPh>
    <rPh sb="808" eb="810">
      <t>オスイ</t>
    </rPh>
    <rPh sb="810" eb="812">
      <t>ショリ</t>
    </rPh>
    <rPh sb="812" eb="814">
      <t>ゲンカ</t>
    </rPh>
    <rPh sb="815" eb="817">
      <t>ドウヨウ</t>
    </rPh>
    <rPh sb="818" eb="820">
      <t>ケイスウ</t>
    </rPh>
    <rPh sb="821" eb="822">
      <t>ア</t>
    </rPh>
    <rPh sb="828" eb="830">
      <t>ゼンコク</t>
    </rPh>
    <rPh sb="830" eb="832">
      <t>ヘイキン</t>
    </rPh>
    <rPh sb="833" eb="835">
      <t>ウワマワ</t>
    </rPh>
    <rPh sb="836" eb="838">
      <t>ケイコウ</t>
    </rPh>
    <rPh sb="854" eb="856">
      <t>コウキョウ</t>
    </rPh>
    <rPh sb="856" eb="859">
      <t>ジョウカソウ</t>
    </rPh>
    <rPh sb="863" eb="865">
      <t>レイワ</t>
    </rPh>
    <rPh sb="866" eb="868">
      <t>ネンド</t>
    </rPh>
    <rPh sb="868" eb="869">
      <t>マツ</t>
    </rPh>
    <rPh sb="870" eb="872">
      <t>シテイ</t>
    </rPh>
    <rPh sb="880" eb="881">
      <t>ヒ</t>
    </rPh>
    <rPh sb="881" eb="884">
      <t>スイセンカ</t>
    </rPh>
    <rPh sb="884" eb="886">
      <t>ケンスウ</t>
    </rPh>
    <rPh sb="887" eb="889">
      <t>クミト</t>
    </rPh>
    <rPh sb="890" eb="891">
      <t>ナド</t>
    </rPh>
    <rPh sb="893" eb="895">
      <t>ミナオ</t>
    </rPh>
    <rPh sb="900" eb="902">
      <t>カコウ</t>
    </rPh>
    <rPh sb="904" eb="906">
      <t>ゲンイン</t>
    </rPh>
    <rPh sb="908" eb="910">
      <t>コンゴ</t>
    </rPh>
    <rPh sb="910" eb="912">
      <t>クミト</t>
    </rPh>
    <rPh sb="916" eb="918">
      <t>キリカ</t>
    </rPh>
    <rPh sb="920" eb="921">
      <t>スス</t>
    </rPh>
    <rPh sb="932" eb="933">
      <t>チカ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</si>
</sst>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name val="ＭＳ ゴシック"/>
      <family val="3"/>
      <charset val="128"/>
    </font>
    <font>
      <sz val="8"/>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B1E-4457-BB7C-C6BA1021C2E8}"/>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FB1E-4457-BB7C-C6BA1021C2E8}"/>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100.14</c:v>
                </c:pt>
                <c:pt idx="1">
                  <c:v>61.18</c:v>
                </c:pt>
                <c:pt idx="2">
                  <c:v>99.59</c:v>
                </c:pt>
                <c:pt idx="3">
                  <c:v>102.85</c:v>
                </c:pt>
                <c:pt idx="4">
                  <c:v>103.17</c:v>
                </c:pt>
              </c:numCache>
            </c:numRef>
          </c:val>
          <c:extLst>
            <c:ext xmlns:c16="http://schemas.microsoft.com/office/drawing/2014/chart" uri="{C3380CC4-5D6E-409C-BE32-E72D297353CC}">
              <c16:uniqueId val="{00000000-14CF-471F-8DB2-978B79E395FE}"/>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4CF-471F-8DB2-978B79E395FE}"/>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747-4B82-98AD-0C74D08F46FD}"/>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747-4B82-98AD-0C74D08F46FD}"/>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6E5-40FB-A103-82649867CE27}"/>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6E5-40FB-A103-82649867CE27}"/>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63C-44F3-8E1D-AC6091F8DA02}"/>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63C-44F3-8E1D-AC6091F8DA02}"/>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20B-44C7-BD61-8334F7DA0678}"/>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20B-44C7-BD61-8334F7DA0678}"/>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864-4270-B6D2-80256EEA8959}"/>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407.42</c:v>
                </c:pt>
                <c:pt idx="1">
                  <c:v>386.46</c:v>
                </c:pt>
                <c:pt idx="2">
                  <c:v>421.25</c:v>
                </c:pt>
                <c:pt idx="3">
                  <c:v>398.42</c:v>
                </c:pt>
                <c:pt idx="4">
                  <c:v>393.35</c:v>
                </c:pt>
              </c:numCache>
            </c:numRef>
          </c:val>
          <c:smooth val="0"/>
          <c:extLst>
            <c:ext xmlns:c16="http://schemas.microsoft.com/office/drawing/2014/chart" uri="{C3380CC4-5D6E-409C-BE32-E72D297353CC}">
              <c16:uniqueId val="{00000001-3864-4270-B6D2-80256EEA8959}"/>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46.26</c:v>
                </c:pt>
                <c:pt idx="1">
                  <c:v>53.94</c:v>
                </c:pt>
                <c:pt idx="2">
                  <c:v>49.54</c:v>
                </c:pt>
                <c:pt idx="3">
                  <c:v>53.58</c:v>
                </c:pt>
                <c:pt idx="4">
                  <c:v>51.82</c:v>
                </c:pt>
              </c:numCache>
            </c:numRef>
          </c:val>
          <c:extLst>
            <c:ext xmlns:c16="http://schemas.microsoft.com/office/drawing/2014/chart" uri="{C3380CC4-5D6E-409C-BE32-E72D297353CC}">
              <c16:uniqueId val="{00000000-E219-4C69-8385-B6B7263936B2}"/>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57.08</c:v>
                </c:pt>
                <c:pt idx="1">
                  <c:v>55.85</c:v>
                </c:pt>
                <c:pt idx="2">
                  <c:v>53.23</c:v>
                </c:pt>
                <c:pt idx="3">
                  <c:v>50.7</c:v>
                </c:pt>
                <c:pt idx="4">
                  <c:v>48.13</c:v>
                </c:pt>
              </c:numCache>
            </c:numRef>
          </c:val>
          <c:smooth val="0"/>
          <c:extLst>
            <c:ext xmlns:c16="http://schemas.microsoft.com/office/drawing/2014/chart" uri="{C3380CC4-5D6E-409C-BE32-E72D297353CC}">
              <c16:uniqueId val="{00000001-E219-4C69-8385-B6B7263936B2}"/>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435.34</c:v>
                </c:pt>
                <c:pt idx="1">
                  <c:v>373.03</c:v>
                </c:pt>
                <c:pt idx="2">
                  <c:v>380.41</c:v>
                </c:pt>
                <c:pt idx="3">
                  <c:v>348</c:v>
                </c:pt>
                <c:pt idx="4">
                  <c:v>360.37</c:v>
                </c:pt>
              </c:numCache>
            </c:numRef>
          </c:val>
          <c:extLst>
            <c:ext xmlns:c16="http://schemas.microsoft.com/office/drawing/2014/chart" uri="{C3380CC4-5D6E-409C-BE32-E72D297353CC}">
              <c16:uniqueId val="{00000000-4AEA-4C0C-AF1A-FE49F866C7FA}"/>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286.86</c:v>
                </c:pt>
                <c:pt idx="1">
                  <c:v>287.91000000000003</c:v>
                </c:pt>
                <c:pt idx="2">
                  <c:v>283.3</c:v>
                </c:pt>
                <c:pt idx="3">
                  <c:v>289.81</c:v>
                </c:pt>
                <c:pt idx="4">
                  <c:v>301.54000000000002</c:v>
                </c:pt>
              </c:numCache>
            </c:numRef>
          </c:val>
          <c:smooth val="0"/>
          <c:extLst>
            <c:ext xmlns:c16="http://schemas.microsoft.com/office/drawing/2014/chart" uri="{C3380CC4-5D6E-409C-BE32-E72D297353CC}">
              <c16:uniqueId val="{00000001-4AEA-4C0C-AF1A-FE49F866C7FA}"/>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39.21</c:v>
                </c:pt>
                <c:pt idx="1">
                  <c:v>43.12</c:v>
                </c:pt>
                <c:pt idx="2">
                  <c:v>45.5</c:v>
                </c:pt>
                <c:pt idx="3">
                  <c:v>48.09</c:v>
                </c:pt>
                <c:pt idx="4">
                  <c:v>47.69</c:v>
                </c:pt>
              </c:numCache>
            </c:numRef>
          </c:val>
          <c:extLst>
            <c:ext xmlns:c16="http://schemas.microsoft.com/office/drawing/2014/chart" uri="{C3380CC4-5D6E-409C-BE32-E72D297353CC}">
              <c16:uniqueId val="{00000000-BFD9-46F6-85A8-6E29D0FF7989}"/>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57.22</c:v>
                </c:pt>
                <c:pt idx="1">
                  <c:v>54.93</c:v>
                </c:pt>
                <c:pt idx="2">
                  <c:v>55.96</c:v>
                </c:pt>
                <c:pt idx="3">
                  <c:v>56.45</c:v>
                </c:pt>
                <c:pt idx="4">
                  <c:v>58.26</c:v>
                </c:pt>
              </c:numCache>
            </c:numRef>
          </c:val>
          <c:smooth val="0"/>
          <c:extLst>
            <c:ext xmlns:c16="http://schemas.microsoft.com/office/drawing/2014/chart" uri="{C3380CC4-5D6E-409C-BE32-E72D297353CC}">
              <c16:uniqueId val="{00000001-BFD9-46F6-85A8-6E29D0FF7989}"/>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100</c:v>
                </c:pt>
                <c:pt idx="1">
                  <c:v>100</c:v>
                </c:pt>
                <c:pt idx="2">
                  <c:v>100</c:v>
                </c:pt>
                <c:pt idx="3">
                  <c:v>95.69</c:v>
                </c:pt>
                <c:pt idx="4">
                  <c:v>95.69</c:v>
                </c:pt>
              </c:numCache>
            </c:numRef>
          </c:val>
          <c:extLst>
            <c:ext xmlns:c16="http://schemas.microsoft.com/office/drawing/2014/chart" uri="{C3380CC4-5D6E-409C-BE32-E72D297353CC}">
              <c16:uniqueId val="{00000000-C38D-42A7-AB0B-55A331FA1DED}"/>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67.290000000000006</c:v>
                </c:pt>
                <c:pt idx="1">
                  <c:v>65.569999999999993</c:v>
                </c:pt>
                <c:pt idx="2">
                  <c:v>60.12</c:v>
                </c:pt>
                <c:pt idx="3">
                  <c:v>54.99</c:v>
                </c:pt>
                <c:pt idx="4">
                  <c:v>66.430000000000007</c:v>
                </c:pt>
              </c:numCache>
            </c:numRef>
          </c:val>
          <c:smooth val="0"/>
          <c:extLst>
            <c:ext xmlns:c16="http://schemas.microsoft.com/office/drawing/2014/chart" uri="{C3380CC4-5D6E-409C-BE32-E72D297353CC}">
              <c16:uniqueId val="{00000001-C38D-42A7-AB0B-55A331FA1DED}"/>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【310.14】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【83.38】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【286.17】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Z34" zoomScale="140" zoomScaleNormal="14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佐賀県　みやき町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7"/>
      <c r="D7" s="47"/>
      <c r="E7" s="47"/>
      <c r="F7" s="47"/>
      <c r="G7" s="47"/>
      <c r="H7" s="47"/>
      <c r="I7" s="47" t="s">
        <v>2</v>
      </c>
      <c r="J7" s="47"/>
      <c r="K7" s="47"/>
      <c r="L7" s="47"/>
      <c r="M7" s="47"/>
      <c r="N7" s="47"/>
      <c r="O7" s="47"/>
      <c r="P7" s="47" t="s">
        <v>3</v>
      </c>
      <c r="Q7" s="47"/>
      <c r="R7" s="47"/>
      <c r="S7" s="47"/>
      <c r="T7" s="47"/>
      <c r="U7" s="47"/>
      <c r="V7" s="47"/>
      <c r="W7" s="47" t="s">
        <v>4</v>
      </c>
      <c r="X7" s="47"/>
      <c r="Y7" s="47"/>
      <c r="Z7" s="47"/>
      <c r="AA7" s="47"/>
      <c r="AB7" s="47"/>
      <c r="AC7" s="47"/>
      <c r="AD7" s="47" t="s">
        <v>5</v>
      </c>
      <c r="AE7" s="47"/>
      <c r="AF7" s="47"/>
      <c r="AG7" s="47"/>
      <c r="AH7" s="47"/>
      <c r="AI7" s="47"/>
      <c r="AJ7" s="47"/>
      <c r="AK7" s="3"/>
      <c r="AL7" s="47" t="s">
        <v>6</v>
      </c>
      <c r="AM7" s="47"/>
      <c r="AN7" s="47"/>
      <c r="AO7" s="47"/>
      <c r="AP7" s="47"/>
      <c r="AQ7" s="47"/>
      <c r="AR7" s="47"/>
      <c r="AS7" s="47"/>
      <c r="AT7" s="47" t="s">
        <v>7</v>
      </c>
      <c r="AU7" s="47"/>
      <c r="AV7" s="47"/>
      <c r="AW7" s="47"/>
      <c r="AX7" s="47"/>
      <c r="AY7" s="47"/>
      <c r="AZ7" s="47"/>
      <c r="BA7" s="47"/>
      <c r="BB7" s="47" t="s">
        <v>8</v>
      </c>
      <c r="BC7" s="47"/>
      <c r="BD7" s="47"/>
      <c r="BE7" s="47"/>
      <c r="BF7" s="47"/>
      <c r="BG7" s="47"/>
      <c r="BH7" s="47"/>
      <c r="BI7" s="47"/>
      <c r="BJ7" s="3"/>
      <c r="BK7" s="3"/>
      <c r="BL7" s="75" t="s">
        <v>9</v>
      </c>
      <c r="BM7" s="76"/>
      <c r="BN7" s="76"/>
      <c r="BO7" s="76"/>
      <c r="BP7" s="76"/>
      <c r="BQ7" s="76"/>
      <c r="BR7" s="76"/>
      <c r="BS7" s="76"/>
      <c r="BT7" s="76"/>
      <c r="BU7" s="76"/>
      <c r="BV7" s="76"/>
      <c r="BW7" s="76"/>
      <c r="BX7" s="76"/>
      <c r="BY7" s="77"/>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特定地域生活排水処理</v>
      </c>
      <c r="Q8" s="71"/>
      <c r="R8" s="71"/>
      <c r="S8" s="71"/>
      <c r="T8" s="71"/>
      <c r="U8" s="71"/>
      <c r="V8" s="71"/>
      <c r="W8" s="71" t="str">
        <f>データ!L6</f>
        <v>K3</v>
      </c>
      <c r="X8" s="71"/>
      <c r="Y8" s="71"/>
      <c r="Z8" s="71"/>
      <c r="AA8" s="71"/>
      <c r="AB8" s="71"/>
      <c r="AC8" s="71"/>
      <c r="AD8" s="72" t="str">
        <f>データ!$M$6</f>
        <v>非設置</v>
      </c>
      <c r="AE8" s="72"/>
      <c r="AF8" s="72"/>
      <c r="AG8" s="72"/>
      <c r="AH8" s="72"/>
      <c r="AI8" s="72"/>
      <c r="AJ8" s="72"/>
      <c r="AK8" s="3"/>
      <c r="AL8" s="46">
        <f>データ!S6</f>
        <v>25823</v>
      </c>
      <c r="AM8" s="46"/>
      <c r="AN8" s="46"/>
      <c r="AO8" s="46"/>
      <c r="AP8" s="46"/>
      <c r="AQ8" s="46"/>
      <c r="AR8" s="46"/>
      <c r="AS8" s="46"/>
      <c r="AT8" s="45">
        <f>データ!T6</f>
        <v>51.92</v>
      </c>
      <c r="AU8" s="45"/>
      <c r="AV8" s="45"/>
      <c r="AW8" s="45"/>
      <c r="AX8" s="45"/>
      <c r="AY8" s="45"/>
      <c r="AZ8" s="45"/>
      <c r="BA8" s="45"/>
      <c r="BB8" s="45">
        <f>データ!U6</f>
        <v>497.36</v>
      </c>
      <c r="BC8" s="45"/>
      <c r="BD8" s="45"/>
      <c r="BE8" s="45"/>
      <c r="BF8" s="45"/>
      <c r="BG8" s="45"/>
      <c r="BH8" s="45"/>
      <c r="BI8" s="45"/>
      <c r="BJ8" s="3"/>
      <c r="BK8" s="3"/>
      <c r="BL8" s="67" t="s">
        <v>10</v>
      </c>
      <c r="BM8" s="68"/>
      <c r="BN8" s="69" t="s">
        <v>11</v>
      </c>
      <c r="BO8" s="69"/>
      <c r="BP8" s="69"/>
      <c r="BQ8" s="69"/>
      <c r="BR8" s="69"/>
      <c r="BS8" s="69"/>
      <c r="BT8" s="69"/>
      <c r="BU8" s="69"/>
      <c r="BV8" s="69"/>
      <c r="BW8" s="69"/>
      <c r="BX8" s="69"/>
      <c r="BY8" s="70"/>
    </row>
    <row r="9" spans="1:78" ht="18.75" customHeight="1" x14ac:dyDescent="0.15">
      <c r="A9" s="2"/>
      <c r="B9" s="47" t="s">
        <v>12</v>
      </c>
      <c r="C9" s="47"/>
      <c r="D9" s="47"/>
      <c r="E9" s="47"/>
      <c r="F9" s="47"/>
      <c r="G9" s="47"/>
      <c r="H9" s="47"/>
      <c r="I9" s="47" t="s">
        <v>13</v>
      </c>
      <c r="J9" s="47"/>
      <c r="K9" s="47"/>
      <c r="L9" s="47"/>
      <c r="M9" s="47"/>
      <c r="N9" s="47"/>
      <c r="O9" s="47"/>
      <c r="P9" s="47" t="s">
        <v>14</v>
      </c>
      <c r="Q9" s="47"/>
      <c r="R9" s="47"/>
      <c r="S9" s="47"/>
      <c r="T9" s="47"/>
      <c r="U9" s="47"/>
      <c r="V9" s="47"/>
      <c r="W9" s="47" t="s">
        <v>15</v>
      </c>
      <c r="X9" s="47"/>
      <c r="Y9" s="47"/>
      <c r="Z9" s="47"/>
      <c r="AA9" s="47"/>
      <c r="AB9" s="47"/>
      <c r="AC9" s="47"/>
      <c r="AD9" s="47" t="s">
        <v>16</v>
      </c>
      <c r="AE9" s="47"/>
      <c r="AF9" s="47"/>
      <c r="AG9" s="47"/>
      <c r="AH9" s="47"/>
      <c r="AI9" s="47"/>
      <c r="AJ9" s="47"/>
      <c r="AK9" s="3"/>
      <c r="AL9" s="47" t="s">
        <v>17</v>
      </c>
      <c r="AM9" s="47"/>
      <c r="AN9" s="47"/>
      <c r="AO9" s="47"/>
      <c r="AP9" s="47"/>
      <c r="AQ9" s="47"/>
      <c r="AR9" s="47"/>
      <c r="AS9" s="47"/>
      <c r="AT9" s="47" t="s">
        <v>18</v>
      </c>
      <c r="AU9" s="47"/>
      <c r="AV9" s="47"/>
      <c r="AW9" s="47"/>
      <c r="AX9" s="47"/>
      <c r="AY9" s="47"/>
      <c r="AZ9" s="47"/>
      <c r="BA9" s="47"/>
      <c r="BB9" s="47" t="s">
        <v>19</v>
      </c>
      <c r="BC9" s="47"/>
      <c r="BD9" s="47"/>
      <c r="BE9" s="47"/>
      <c r="BF9" s="47"/>
      <c r="BG9" s="47"/>
      <c r="BH9" s="47"/>
      <c r="BI9" s="47"/>
      <c r="BJ9" s="3"/>
      <c r="BK9" s="3"/>
      <c r="BL9" s="48" t="s">
        <v>20</v>
      </c>
      <c r="BM9" s="49"/>
      <c r="BN9" s="50" t="s">
        <v>21</v>
      </c>
      <c r="BO9" s="50"/>
      <c r="BP9" s="50"/>
      <c r="BQ9" s="50"/>
      <c r="BR9" s="50"/>
      <c r="BS9" s="50"/>
      <c r="BT9" s="50"/>
      <c r="BU9" s="50"/>
      <c r="BV9" s="50"/>
      <c r="BW9" s="50"/>
      <c r="BX9" s="50"/>
      <c r="BY9" s="51"/>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13.54</v>
      </c>
      <c r="Q10" s="45"/>
      <c r="R10" s="45"/>
      <c r="S10" s="45"/>
      <c r="T10" s="45"/>
      <c r="U10" s="45"/>
      <c r="V10" s="45"/>
      <c r="W10" s="45">
        <f>データ!Q6</f>
        <v>100</v>
      </c>
      <c r="X10" s="45"/>
      <c r="Y10" s="45"/>
      <c r="Z10" s="45"/>
      <c r="AA10" s="45"/>
      <c r="AB10" s="45"/>
      <c r="AC10" s="45"/>
      <c r="AD10" s="46">
        <f>データ!R6</f>
        <v>3850</v>
      </c>
      <c r="AE10" s="46"/>
      <c r="AF10" s="46"/>
      <c r="AG10" s="46"/>
      <c r="AH10" s="46"/>
      <c r="AI10" s="46"/>
      <c r="AJ10" s="46"/>
      <c r="AK10" s="2"/>
      <c r="AL10" s="46">
        <f>データ!V6</f>
        <v>3483</v>
      </c>
      <c r="AM10" s="46"/>
      <c r="AN10" s="46"/>
      <c r="AO10" s="46"/>
      <c r="AP10" s="46"/>
      <c r="AQ10" s="46"/>
      <c r="AR10" s="46"/>
      <c r="AS10" s="46"/>
      <c r="AT10" s="45">
        <f>データ!W6</f>
        <v>0.61</v>
      </c>
      <c r="AU10" s="45"/>
      <c r="AV10" s="45"/>
      <c r="AW10" s="45"/>
      <c r="AX10" s="45"/>
      <c r="AY10" s="45"/>
      <c r="AZ10" s="45"/>
      <c r="BA10" s="45"/>
      <c r="BB10" s="45">
        <f>データ!X6</f>
        <v>5709.84</v>
      </c>
      <c r="BC10" s="45"/>
      <c r="BD10" s="45"/>
      <c r="BE10" s="45"/>
      <c r="BF10" s="45"/>
      <c r="BG10" s="45"/>
      <c r="BH10" s="45"/>
      <c r="BI10" s="45"/>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1" t="s">
        <v>119</v>
      </c>
      <c r="BM16" s="62"/>
      <c r="BN16" s="62"/>
      <c r="BO16" s="62"/>
      <c r="BP16" s="62"/>
      <c r="BQ16" s="62"/>
      <c r="BR16" s="62"/>
      <c r="BS16" s="62"/>
      <c r="BT16" s="62"/>
      <c r="BU16" s="62"/>
      <c r="BV16" s="62"/>
      <c r="BW16" s="62"/>
      <c r="BX16" s="62"/>
      <c r="BY16" s="62"/>
      <c r="BZ16" s="6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1"/>
      <c r="BM17" s="62"/>
      <c r="BN17" s="62"/>
      <c r="BO17" s="62"/>
      <c r="BP17" s="62"/>
      <c r="BQ17" s="62"/>
      <c r="BR17" s="62"/>
      <c r="BS17" s="62"/>
      <c r="BT17" s="62"/>
      <c r="BU17" s="62"/>
      <c r="BV17" s="62"/>
      <c r="BW17" s="62"/>
      <c r="BX17" s="62"/>
      <c r="BY17" s="62"/>
      <c r="BZ17" s="6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1"/>
      <c r="BM18" s="62"/>
      <c r="BN18" s="62"/>
      <c r="BO18" s="62"/>
      <c r="BP18" s="62"/>
      <c r="BQ18" s="62"/>
      <c r="BR18" s="62"/>
      <c r="BS18" s="62"/>
      <c r="BT18" s="62"/>
      <c r="BU18" s="62"/>
      <c r="BV18" s="62"/>
      <c r="BW18" s="62"/>
      <c r="BX18" s="62"/>
      <c r="BY18" s="62"/>
      <c r="BZ18" s="6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1"/>
      <c r="BM19" s="62"/>
      <c r="BN19" s="62"/>
      <c r="BO19" s="62"/>
      <c r="BP19" s="62"/>
      <c r="BQ19" s="62"/>
      <c r="BR19" s="62"/>
      <c r="BS19" s="62"/>
      <c r="BT19" s="62"/>
      <c r="BU19" s="62"/>
      <c r="BV19" s="62"/>
      <c r="BW19" s="62"/>
      <c r="BX19" s="62"/>
      <c r="BY19" s="62"/>
      <c r="BZ19" s="6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1"/>
      <c r="BM20" s="62"/>
      <c r="BN20" s="62"/>
      <c r="BO20" s="62"/>
      <c r="BP20" s="62"/>
      <c r="BQ20" s="62"/>
      <c r="BR20" s="62"/>
      <c r="BS20" s="62"/>
      <c r="BT20" s="62"/>
      <c r="BU20" s="62"/>
      <c r="BV20" s="62"/>
      <c r="BW20" s="62"/>
      <c r="BX20" s="62"/>
      <c r="BY20" s="62"/>
      <c r="BZ20" s="6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1"/>
      <c r="BM21" s="62"/>
      <c r="BN21" s="62"/>
      <c r="BO21" s="62"/>
      <c r="BP21" s="62"/>
      <c r="BQ21" s="62"/>
      <c r="BR21" s="62"/>
      <c r="BS21" s="62"/>
      <c r="BT21" s="62"/>
      <c r="BU21" s="62"/>
      <c r="BV21" s="62"/>
      <c r="BW21" s="62"/>
      <c r="BX21" s="62"/>
      <c r="BY21" s="62"/>
      <c r="BZ21" s="6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1"/>
      <c r="BM22" s="62"/>
      <c r="BN22" s="62"/>
      <c r="BO22" s="62"/>
      <c r="BP22" s="62"/>
      <c r="BQ22" s="62"/>
      <c r="BR22" s="62"/>
      <c r="BS22" s="62"/>
      <c r="BT22" s="62"/>
      <c r="BU22" s="62"/>
      <c r="BV22" s="62"/>
      <c r="BW22" s="62"/>
      <c r="BX22" s="62"/>
      <c r="BY22" s="62"/>
      <c r="BZ22" s="6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1"/>
      <c r="BM23" s="62"/>
      <c r="BN23" s="62"/>
      <c r="BO23" s="62"/>
      <c r="BP23" s="62"/>
      <c r="BQ23" s="62"/>
      <c r="BR23" s="62"/>
      <c r="BS23" s="62"/>
      <c r="BT23" s="62"/>
      <c r="BU23" s="62"/>
      <c r="BV23" s="62"/>
      <c r="BW23" s="62"/>
      <c r="BX23" s="62"/>
      <c r="BY23" s="62"/>
      <c r="BZ23" s="6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1"/>
      <c r="BM24" s="62"/>
      <c r="BN24" s="62"/>
      <c r="BO24" s="62"/>
      <c r="BP24" s="62"/>
      <c r="BQ24" s="62"/>
      <c r="BR24" s="62"/>
      <c r="BS24" s="62"/>
      <c r="BT24" s="62"/>
      <c r="BU24" s="62"/>
      <c r="BV24" s="62"/>
      <c r="BW24" s="62"/>
      <c r="BX24" s="62"/>
      <c r="BY24" s="62"/>
      <c r="BZ24" s="6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1"/>
      <c r="BM25" s="62"/>
      <c r="BN25" s="62"/>
      <c r="BO25" s="62"/>
      <c r="BP25" s="62"/>
      <c r="BQ25" s="62"/>
      <c r="BR25" s="62"/>
      <c r="BS25" s="62"/>
      <c r="BT25" s="62"/>
      <c r="BU25" s="62"/>
      <c r="BV25" s="62"/>
      <c r="BW25" s="62"/>
      <c r="BX25" s="62"/>
      <c r="BY25" s="62"/>
      <c r="BZ25" s="6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1"/>
      <c r="BM26" s="62"/>
      <c r="BN26" s="62"/>
      <c r="BO26" s="62"/>
      <c r="BP26" s="62"/>
      <c r="BQ26" s="62"/>
      <c r="BR26" s="62"/>
      <c r="BS26" s="62"/>
      <c r="BT26" s="62"/>
      <c r="BU26" s="62"/>
      <c r="BV26" s="62"/>
      <c r="BW26" s="62"/>
      <c r="BX26" s="62"/>
      <c r="BY26" s="62"/>
      <c r="BZ26" s="6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1"/>
      <c r="BM27" s="62"/>
      <c r="BN27" s="62"/>
      <c r="BO27" s="62"/>
      <c r="BP27" s="62"/>
      <c r="BQ27" s="62"/>
      <c r="BR27" s="62"/>
      <c r="BS27" s="62"/>
      <c r="BT27" s="62"/>
      <c r="BU27" s="62"/>
      <c r="BV27" s="62"/>
      <c r="BW27" s="62"/>
      <c r="BX27" s="62"/>
      <c r="BY27" s="62"/>
      <c r="BZ27" s="6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1"/>
      <c r="BM28" s="62"/>
      <c r="BN28" s="62"/>
      <c r="BO28" s="62"/>
      <c r="BP28" s="62"/>
      <c r="BQ28" s="62"/>
      <c r="BR28" s="62"/>
      <c r="BS28" s="62"/>
      <c r="BT28" s="62"/>
      <c r="BU28" s="62"/>
      <c r="BV28" s="62"/>
      <c r="BW28" s="62"/>
      <c r="BX28" s="62"/>
      <c r="BY28" s="62"/>
      <c r="BZ28" s="6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1"/>
      <c r="BM29" s="62"/>
      <c r="BN29" s="62"/>
      <c r="BO29" s="62"/>
      <c r="BP29" s="62"/>
      <c r="BQ29" s="62"/>
      <c r="BR29" s="62"/>
      <c r="BS29" s="62"/>
      <c r="BT29" s="62"/>
      <c r="BU29" s="62"/>
      <c r="BV29" s="62"/>
      <c r="BW29" s="62"/>
      <c r="BX29" s="62"/>
      <c r="BY29" s="62"/>
      <c r="BZ29" s="6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1"/>
      <c r="BM30" s="62"/>
      <c r="BN30" s="62"/>
      <c r="BO30" s="62"/>
      <c r="BP30" s="62"/>
      <c r="BQ30" s="62"/>
      <c r="BR30" s="62"/>
      <c r="BS30" s="62"/>
      <c r="BT30" s="62"/>
      <c r="BU30" s="62"/>
      <c r="BV30" s="62"/>
      <c r="BW30" s="62"/>
      <c r="BX30" s="62"/>
      <c r="BY30" s="62"/>
      <c r="BZ30" s="6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1"/>
      <c r="BM31" s="62"/>
      <c r="BN31" s="62"/>
      <c r="BO31" s="62"/>
      <c r="BP31" s="62"/>
      <c r="BQ31" s="62"/>
      <c r="BR31" s="62"/>
      <c r="BS31" s="62"/>
      <c r="BT31" s="62"/>
      <c r="BU31" s="62"/>
      <c r="BV31" s="62"/>
      <c r="BW31" s="62"/>
      <c r="BX31" s="62"/>
      <c r="BY31" s="62"/>
      <c r="BZ31" s="6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1"/>
      <c r="BM32" s="62"/>
      <c r="BN32" s="62"/>
      <c r="BO32" s="62"/>
      <c r="BP32" s="62"/>
      <c r="BQ32" s="62"/>
      <c r="BR32" s="62"/>
      <c r="BS32" s="62"/>
      <c r="BT32" s="62"/>
      <c r="BU32" s="62"/>
      <c r="BV32" s="62"/>
      <c r="BW32" s="62"/>
      <c r="BX32" s="62"/>
      <c r="BY32" s="62"/>
      <c r="BZ32" s="6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1"/>
      <c r="BM33" s="62"/>
      <c r="BN33" s="62"/>
      <c r="BO33" s="62"/>
      <c r="BP33" s="62"/>
      <c r="BQ33" s="62"/>
      <c r="BR33" s="62"/>
      <c r="BS33" s="62"/>
      <c r="BT33" s="62"/>
      <c r="BU33" s="62"/>
      <c r="BV33" s="62"/>
      <c r="BW33" s="62"/>
      <c r="BX33" s="62"/>
      <c r="BY33" s="62"/>
      <c r="BZ33" s="6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1"/>
      <c r="BM34" s="62"/>
      <c r="BN34" s="62"/>
      <c r="BO34" s="62"/>
      <c r="BP34" s="62"/>
      <c r="BQ34" s="62"/>
      <c r="BR34" s="62"/>
      <c r="BS34" s="62"/>
      <c r="BT34" s="62"/>
      <c r="BU34" s="62"/>
      <c r="BV34" s="62"/>
      <c r="BW34" s="62"/>
      <c r="BX34" s="62"/>
      <c r="BY34" s="62"/>
      <c r="BZ34" s="6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1"/>
      <c r="BM35" s="62"/>
      <c r="BN35" s="62"/>
      <c r="BO35" s="62"/>
      <c r="BP35" s="62"/>
      <c r="BQ35" s="62"/>
      <c r="BR35" s="62"/>
      <c r="BS35" s="62"/>
      <c r="BT35" s="62"/>
      <c r="BU35" s="62"/>
      <c r="BV35" s="62"/>
      <c r="BW35" s="62"/>
      <c r="BX35" s="62"/>
      <c r="BY35" s="62"/>
      <c r="BZ35" s="6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1"/>
      <c r="BM36" s="62"/>
      <c r="BN36" s="62"/>
      <c r="BO36" s="62"/>
      <c r="BP36" s="62"/>
      <c r="BQ36" s="62"/>
      <c r="BR36" s="62"/>
      <c r="BS36" s="62"/>
      <c r="BT36" s="62"/>
      <c r="BU36" s="62"/>
      <c r="BV36" s="62"/>
      <c r="BW36" s="62"/>
      <c r="BX36" s="62"/>
      <c r="BY36" s="62"/>
      <c r="BZ36" s="6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1"/>
      <c r="BM37" s="62"/>
      <c r="BN37" s="62"/>
      <c r="BO37" s="62"/>
      <c r="BP37" s="62"/>
      <c r="BQ37" s="62"/>
      <c r="BR37" s="62"/>
      <c r="BS37" s="62"/>
      <c r="BT37" s="62"/>
      <c r="BU37" s="62"/>
      <c r="BV37" s="62"/>
      <c r="BW37" s="62"/>
      <c r="BX37" s="62"/>
      <c r="BY37" s="62"/>
      <c r="BZ37" s="6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1"/>
      <c r="BM38" s="62"/>
      <c r="BN38" s="62"/>
      <c r="BO38" s="62"/>
      <c r="BP38" s="62"/>
      <c r="BQ38" s="62"/>
      <c r="BR38" s="62"/>
      <c r="BS38" s="62"/>
      <c r="BT38" s="62"/>
      <c r="BU38" s="62"/>
      <c r="BV38" s="62"/>
      <c r="BW38" s="62"/>
      <c r="BX38" s="62"/>
      <c r="BY38" s="62"/>
      <c r="BZ38" s="6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1"/>
      <c r="BM39" s="62"/>
      <c r="BN39" s="62"/>
      <c r="BO39" s="62"/>
      <c r="BP39" s="62"/>
      <c r="BQ39" s="62"/>
      <c r="BR39" s="62"/>
      <c r="BS39" s="62"/>
      <c r="BT39" s="62"/>
      <c r="BU39" s="62"/>
      <c r="BV39" s="62"/>
      <c r="BW39" s="62"/>
      <c r="BX39" s="62"/>
      <c r="BY39" s="62"/>
      <c r="BZ39" s="6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1"/>
      <c r="BM40" s="62"/>
      <c r="BN40" s="62"/>
      <c r="BO40" s="62"/>
      <c r="BP40" s="62"/>
      <c r="BQ40" s="62"/>
      <c r="BR40" s="62"/>
      <c r="BS40" s="62"/>
      <c r="BT40" s="62"/>
      <c r="BU40" s="62"/>
      <c r="BV40" s="62"/>
      <c r="BW40" s="62"/>
      <c r="BX40" s="62"/>
      <c r="BY40" s="62"/>
      <c r="BZ40" s="6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1"/>
      <c r="BM41" s="62"/>
      <c r="BN41" s="62"/>
      <c r="BO41" s="62"/>
      <c r="BP41" s="62"/>
      <c r="BQ41" s="62"/>
      <c r="BR41" s="62"/>
      <c r="BS41" s="62"/>
      <c r="BT41" s="62"/>
      <c r="BU41" s="62"/>
      <c r="BV41" s="62"/>
      <c r="BW41" s="62"/>
      <c r="BX41" s="62"/>
      <c r="BY41" s="62"/>
      <c r="BZ41" s="6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1"/>
      <c r="BM42" s="62"/>
      <c r="BN42" s="62"/>
      <c r="BO42" s="62"/>
      <c r="BP42" s="62"/>
      <c r="BQ42" s="62"/>
      <c r="BR42" s="62"/>
      <c r="BS42" s="62"/>
      <c r="BT42" s="62"/>
      <c r="BU42" s="62"/>
      <c r="BV42" s="62"/>
      <c r="BW42" s="62"/>
      <c r="BX42" s="62"/>
      <c r="BY42" s="62"/>
      <c r="BZ42" s="6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1"/>
      <c r="BM43" s="62"/>
      <c r="BN43" s="62"/>
      <c r="BO43" s="62"/>
      <c r="BP43" s="62"/>
      <c r="BQ43" s="62"/>
      <c r="BR43" s="62"/>
      <c r="BS43" s="62"/>
      <c r="BT43" s="62"/>
      <c r="BU43" s="62"/>
      <c r="BV43" s="62"/>
      <c r="BW43" s="62"/>
      <c r="BX43" s="62"/>
      <c r="BY43" s="62"/>
      <c r="BZ43" s="6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4"/>
      <c r="BM44" s="65"/>
      <c r="BN44" s="65"/>
      <c r="BO44" s="65"/>
      <c r="BP44" s="65"/>
      <c r="BQ44" s="65"/>
      <c r="BR44" s="65"/>
      <c r="BS44" s="65"/>
      <c r="BT44" s="65"/>
      <c r="BU44" s="65"/>
      <c r="BV44" s="65"/>
      <c r="BW44" s="65"/>
      <c r="BX44" s="65"/>
      <c r="BY44" s="65"/>
      <c r="BZ44" s="6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118</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117</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【310.14】</v>
      </c>
      <c r="I86" s="12" t="str">
        <f>データ!CA6</f>
        <v>【57.71】</v>
      </c>
      <c r="J86" s="12" t="str">
        <f>データ!CL6</f>
        <v>【286.17】</v>
      </c>
      <c r="K86" s="12" t="str">
        <f>データ!CW6</f>
        <v>【56.80】</v>
      </c>
      <c r="L86" s="12" t="str">
        <f>データ!DH6</f>
        <v>【83.38】</v>
      </c>
      <c r="M86" s="12" t="s">
        <v>44</v>
      </c>
      <c r="N86" s="12" t="s">
        <v>44</v>
      </c>
      <c r="O86" s="12" t="str">
        <f>データ!EO6</f>
        <v>【-】</v>
      </c>
    </row>
  </sheetData>
  <sheetProtection algorithmName="SHA-512" hashValue="fope6PDkBhVw4STKiZGhb3LR18rmycO19cKH2vmHUca6AJONB2LCtuRy2IJk9hXl979SbAniTAJGlg9d4lI4Vg==" saltValue="oaya55vLW9y9f23CPb2TAw=="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9" t="s">
        <v>54</v>
      </c>
      <c r="I3" s="80"/>
      <c r="J3" s="80"/>
      <c r="K3" s="80"/>
      <c r="L3" s="80"/>
      <c r="M3" s="80"/>
      <c r="N3" s="80"/>
      <c r="O3" s="80"/>
      <c r="P3" s="80"/>
      <c r="Q3" s="80"/>
      <c r="R3" s="80"/>
      <c r="S3" s="80"/>
      <c r="T3" s="80"/>
      <c r="U3" s="80"/>
      <c r="V3" s="80"/>
      <c r="W3" s="80"/>
      <c r="X3" s="81"/>
      <c r="Y3" s="85" t="s">
        <v>55</v>
      </c>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t="s">
        <v>56</v>
      </c>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row>
    <row r="4" spans="1:145" x14ac:dyDescent="0.15">
      <c r="A4" s="14" t="s">
        <v>57</v>
      </c>
      <c r="B4" s="16"/>
      <c r="C4" s="16"/>
      <c r="D4" s="16"/>
      <c r="E4" s="16"/>
      <c r="F4" s="16"/>
      <c r="G4" s="16"/>
      <c r="H4" s="82"/>
      <c r="I4" s="83"/>
      <c r="J4" s="83"/>
      <c r="K4" s="83"/>
      <c r="L4" s="83"/>
      <c r="M4" s="83"/>
      <c r="N4" s="83"/>
      <c r="O4" s="83"/>
      <c r="P4" s="83"/>
      <c r="Q4" s="83"/>
      <c r="R4" s="83"/>
      <c r="S4" s="83"/>
      <c r="T4" s="83"/>
      <c r="U4" s="83"/>
      <c r="V4" s="83"/>
      <c r="W4" s="83"/>
      <c r="X4" s="84"/>
      <c r="Y4" s="78" t="s">
        <v>58</v>
      </c>
      <c r="Z4" s="78"/>
      <c r="AA4" s="78"/>
      <c r="AB4" s="78"/>
      <c r="AC4" s="78"/>
      <c r="AD4" s="78"/>
      <c r="AE4" s="78"/>
      <c r="AF4" s="78"/>
      <c r="AG4" s="78"/>
      <c r="AH4" s="78"/>
      <c r="AI4" s="78"/>
      <c r="AJ4" s="78" t="s">
        <v>59</v>
      </c>
      <c r="AK4" s="78"/>
      <c r="AL4" s="78"/>
      <c r="AM4" s="78"/>
      <c r="AN4" s="78"/>
      <c r="AO4" s="78"/>
      <c r="AP4" s="78"/>
      <c r="AQ4" s="78"/>
      <c r="AR4" s="78"/>
      <c r="AS4" s="78"/>
      <c r="AT4" s="78"/>
      <c r="AU4" s="78" t="s">
        <v>60</v>
      </c>
      <c r="AV4" s="78"/>
      <c r="AW4" s="78"/>
      <c r="AX4" s="78"/>
      <c r="AY4" s="78"/>
      <c r="AZ4" s="78"/>
      <c r="BA4" s="78"/>
      <c r="BB4" s="78"/>
      <c r="BC4" s="78"/>
      <c r="BD4" s="78"/>
      <c r="BE4" s="78"/>
      <c r="BF4" s="78" t="s">
        <v>61</v>
      </c>
      <c r="BG4" s="78"/>
      <c r="BH4" s="78"/>
      <c r="BI4" s="78"/>
      <c r="BJ4" s="78"/>
      <c r="BK4" s="78"/>
      <c r="BL4" s="78"/>
      <c r="BM4" s="78"/>
      <c r="BN4" s="78"/>
      <c r="BO4" s="78"/>
      <c r="BP4" s="78"/>
      <c r="BQ4" s="78" t="s">
        <v>62</v>
      </c>
      <c r="BR4" s="78"/>
      <c r="BS4" s="78"/>
      <c r="BT4" s="78"/>
      <c r="BU4" s="78"/>
      <c r="BV4" s="78"/>
      <c r="BW4" s="78"/>
      <c r="BX4" s="78"/>
      <c r="BY4" s="78"/>
      <c r="BZ4" s="78"/>
      <c r="CA4" s="78"/>
      <c r="CB4" s="78" t="s">
        <v>63</v>
      </c>
      <c r="CC4" s="78"/>
      <c r="CD4" s="78"/>
      <c r="CE4" s="78"/>
      <c r="CF4" s="78"/>
      <c r="CG4" s="78"/>
      <c r="CH4" s="78"/>
      <c r="CI4" s="78"/>
      <c r="CJ4" s="78"/>
      <c r="CK4" s="78"/>
      <c r="CL4" s="78"/>
      <c r="CM4" s="78" t="s">
        <v>64</v>
      </c>
      <c r="CN4" s="78"/>
      <c r="CO4" s="78"/>
      <c r="CP4" s="78"/>
      <c r="CQ4" s="78"/>
      <c r="CR4" s="78"/>
      <c r="CS4" s="78"/>
      <c r="CT4" s="78"/>
      <c r="CU4" s="78"/>
      <c r="CV4" s="78"/>
      <c r="CW4" s="78"/>
      <c r="CX4" s="78" t="s">
        <v>65</v>
      </c>
      <c r="CY4" s="78"/>
      <c r="CZ4" s="78"/>
      <c r="DA4" s="78"/>
      <c r="DB4" s="78"/>
      <c r="DC4" s="78"/>
      <c r="DD4" s="78"/>
      <c r="DE4" s="78"/>
      <c r="DF4" s="78"/>
      <c r="DG4" s="78"/>
      <c r="DH4" s="78"/>
      <c r="DI4" s="78" t="s">
        <v>66</v>
      </c>
      <c r="DJ4" s="78"/>
      <c r="DK4" s="78"/>
      <c r="DL4" s="78"/>
      <c r="DM4" s="78"/>
      <c r="DN4" s="78"/>
      <c r="DO4" s="78"/>
      <c r="DP4" s="78"/>
      <c r="DQ4" s="78"/>
      <c r="DR4" s="78"/>
      <c r="DS4" s="78"/>
      <c r="DT4" s="78" t="s">
        <v>67</v>
      </c>
      <c r="DU4" s="78"/>
      <c r="DV4" s="78"/>
      <c r="DW4" s="78"/>
      <c r="DX4" s="78"/>
      <c r="DY4" s="78"/>
      <c r="DZ4" s="78"/>
      <c r="EA4" s="78"/>
      <c r="EB4" s="78"/>
      <c r="EC4" s="78"/>
      <c r="ED4" s="78"/>
      <c r="EE4" s="78" t="s">
        <v>68</v>
      </c>
      <c r="EF4" s="78"/>
      <c r="EG4" s="78"/>
      <c r="EH4" s="78"/>
      <c r="EI4" s="78"/>
      <c r="EJ4" s="78"/>
      <c r="EK4" s="78"/>
      <c r="EL4" s="78"/>
      <c r="EM4" s="78"/>
      <c r="EN4" s="78"/>
      <c r="EO4" s="78"/>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2021</v>
      </c>
      <c r="C6" s="19">
        <f t="shared" ref="C6:X6" si="3">C7</f>
        <v>413461</v>
      </c>
      <c r="D6" s="19">
        <f t="shared" si="3"/>
        <v>47</v>
      </c>
      <c r="E6" s="19">
        <f t="shared" si="3"/>
        <v>18</v>
      </c>
      <c r="F6" s="19">
        <f t="shared" si="3"/>
        <v>0</v>
      </c>
      <c r="G6" s="19">
        <f t="shared" si="3"/>
        <v>0</v>
      </c>
      <c r="H6" s="19" t="str">
        <f t="shared" si="3"/>
        <v>佐賀県　みやき町</v>
      </c>
      <c r="I6" s="19" t="str">
        <f t="shared" si="3"/>
        <v>法非適用</v>
      </c>
      <c r="J6" s="19" t="str">
        <f t="shared" si="3"/>
        <v>下水道事業</v>
      </c>
      <c r="K6" s="19" t="str">
        <f t="shared" si="3"/>
        <v>特定地域生活排水処理</v>
      </c>
      <c r="L6" s="19" t="str">
        <f t="shared" si="3"/>
        <v>K3</v>
      </c>
      <c r="M6" s="19" t="str">
        <f t="shared" si="3"/>
        <v>非設置</v>
      </c>
      <c r="N6" s="20" t="str">
        <f t="shared" si="3"/>
        <v>-</v>
      </c>
      <c r="O6" s="20" t="str">
        <f t="shared" si="3"/>
        <v>該当数値なし</v>
      </c>
      <c r="P6" s="20">
        <f t="shared" si="3"/>
        <v>13.54</v>
      </c>
      <c r="Q6" s="20">
        <f t="shared" si="3"/>
        <v>100</v>
      </c>
      <c r="R6" s="20">
        <f t="shared" si="3"/>
        <v>3850</v>
      </c>
      <c r="S6" s="20">
        <f t="shared" si="3"/>
        <v>25823</v>
      </c>
      <c r="T6" s="20">
        <f t="shared" si="3"/>
        <v>51.92</v>
      </c>
      <c r="U6" s="20">
        <f t="shared" si="3"/>
        <v>497.36</v>
      </c>
      <c r="V6" s="20">
        <f t="shared" si="3"/>
        <v>3483</v>
      </c>
      <c r="W6" s="20">
        <f t="shared" si="3"/>
        <v>0.61</v>
      </c>
      <c r="X6" s="20">
        <f t="shared" si="3"/>
        <v>5709.84</v>
      </c>
      <c r="Y6" s="21">
        <f>IF(Y7="",NA(),Y7)</f>
        <v>100.14</v>
      </c>
      <c r="Z6" s="21">
        <f t="shared" ref="Z6:AH6" si="4">IF(Z7="",NA(),Z7)</f>
        <v>61.18</v>
      </c>
      <c r="AA6" s="21">
        <f t="shared" si="4"/>
        <v>99.59</v>
      </c>
      <c r="AB6" s="21">
        <f t="shared" si="4"/>
        <v>102.85</v>
      </c>
      <c r="AC6" s="21">
        <f t="shared" si="4"/>
        <v>103.17</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0">
        <f>IF(BF7="",NA(),BF7)</f>
        <v>0</v>
      </c>
      <c r="BG6" s="20">
        <f t="shared" ref="BG6:BO6" si="7">IF(BG7="",NA(),BG7)</f>
        <v>0</v>
      </c>
      <c r="BH6" s="20">
        <f t="shared" si="7"/>
        <v>0</v>
      </c>
      <c r="BI6" s="20">
        <f t="shared" si="7"/>
        <v>0</v>
      </c>
      <c r="BJ6" s="20">
        <f t="shared" si="7"/>
        <v>0</v>
      </c>
      <c r="BK6" s="21">
        <f t="shared" si="7"/>
        <v>407.42</v>
      </c>
      <c r="BL6" s="21">
        <f t="shared" si="7"/>
        <v>386.46</v>
      </c>
      <c r="BM6" s="21">
        <f t="shared" si="7"/>
        <v>421.25</v>
      </c>
      <c r="BN6" s="21">
        <f t="shared" si="7"/>
        <v>398.42</v>
      </c>
      <c r="BO6" s="21">
        <f t="shared" si="7"/>
        <v>393.35</v>
      </c>
      <c r="BP6" s="20" t="str">
        <f>IF(BP7="","",IF(BP7="-","【-】","【"&amp;SUBSTITUTE(TEXT(BP7,"#,##0.00"),"-","△")&amp;"】"))</f>
        <v>【310.14】</v>
      </c>
      <c r="BQ6" s="21">
        <f>IF(BQ7="",NA(),BQ7)</f>
        <v>46.26</v>
      </c>
      <c r="BR6" s="21">
        <f t="shared" ref="BR6:BZ6" si="8">IF(BR7="",NA(),BR7)</f>
        <v>53.94</v>
      </c>
      <c r="BS6" s="21">
        <f t="shared" si="8"/>
        <v>49.54</v>
      </c>
      <c r="BT6" s="21">
        <f t="shared" si="8"/>
        <v>53.58</v>
      </c>
      <c r="BU6" s="21">
        <f t="shared" si="8"/>
        <v>51.82</v>
      </c>
      <c r="BV6" s="21">
        <f t="shared" si="8"/>
        <v>57.08</v>
      </c>
      <c r="BW6" s="21">
        <f t="shared" si="8"/>
        <v>55.85</v>
      </c>
      <c r="BX6" s="21">
        <f t="shared" si="8"/>
        <v>53.23</v>
      </c>
      <c r="BY6" s="21">
        <f t="shared" si="8"/>
        <v>50.7</v>
      </c>
      <c r="BZ6" s="21">
        <f t="shared" si="8"/>
        <v>48.13</v>
      </c>
      <c r="CA6" s="20" t="str">
        <f>IF(CA7="","",IF(CA7="-","【-】","【"&amp;SUBSTITUTE(TEXT(CA7,"#,##0.00"),"-","△")&amp;"】"))</f>
        <v>【57.71】</v>
      </c>
      <c r="CB6" s="21">
        <f>IF(CB7="",NA(),CB7)</f>
        <v>435.34</v>
      </c>
      <c r="CC6" s="21">
        <f t="shared" ref="CC6:CK6" si="9">IF(CC7="",NA(),CC7)</f>
        <v>373.03</v>
      </c>
      <c r="CD6" s="21">
        <f t="shared" si="9"/>
        <v>380.41</v>
      </c>
      <c r="CE6" s="21">
        <f t="shared" si="9"/>
        <v>348</v>
      </c>
      <c r="CF6" s="21">
        <f t="shared" si="9"/>
        <v>360.37</v>
      </c>
      <c r="CG6" s="21">
        <f t="shared" si="9"/>
        <v>286.86</v>
      </c>
      <c r="CH6" s="21">
        <f t="shared" si="9"/>
        <v>287.91000000000003</v>
      </c>
      <c r="CI6" s="21">
        <f t="shared" si="9"/>
        <v>283.3</v>
      </c>
      <c r="CJ6" s="21">
        <f t="shared" si="9"/>
        <v>289.81</v>
      </c>
      <c r="CK6" s="21">
        <f t="shared" si="9"/>
        <v>301.54000000000002</v>
      </c>
      <c r="CL6" s="20" t="str">
        <f>IF(CL7="","",IF(CL7="-","【-】","【"&amp;SUBSTITUTE(TEXT(CL7,"#,##0.00"),"-","△")&amp;"】"))</f>
        <v>【286.17】</v>
      </c>
      <c r="CM6" s="21">
        <f>IF(CM7="",NA(),CM7)</f>
        <v>39.21</v>
      </c>
      <c r="CN6" s="21">
        <f t="shared" ref="CN6:CV6" si="10">IF(CN7="",NA(),CN7)</f>
        <v>43.12</v>
      </c>
      <c r="CO6" s="21">
        <f t="shared" si="10"/>
        <v>45.5</v>
      </c>
      <c r="CP6" s="21">
        <f t="shared" si="10"/>
        <v>48.09</v>
      </c>
      <c r="CQ6" s="21">
        <f t="shared" si="10"/>
        <v>47.69</v>
      </c>
      <c r="CR6" s="21">
        <f t="shared" si="10"/>
        <v>57.22</v>
      </c>
      <c r="CS6" s="21">
        <f t="shared" si="10"/>
        <v>54.93</v>
      </c>
      <c r="CT6" s="21">
        <f t="shared" si="10"/>
        <v>55.96</v>
      </c>
      <c r="CU6" s="21">
        <f t="shared" si="10"/>
        <v>56.45</v>
      </c>
      <c r="CV6" s="21">
        <f t="shared" si="10"/>
        <v>58.26</v>
      </c>
      <c r="CW6" s="20" t="str">
        <f>IF(CW7="","",IF(CW7="-","【-】","【"&amp;SUBSTITUTE(TEXT(CW7,"#,##0.00"),"-","△")&amp;"】"))</f>
        <v>【56.80】</v>
      </c>
      <c r="CX6" s="21">
        <f>IF(CX7="",NA(),CX7)</f>
        <v>100</v>
      </c>
      <c r="CY6" s="21">
        <f t="shared" ref="CY6:DG6" si="11">IF(CY7="",NA(),CY7)</f>
        <v>100</v>
      </c>
      <c r="CZ6" s="21">
        <f t="shared" si="11"/>
        <v>100</v>
      </c>
      <c r="DA6" s="21">
        <f t="shared" si="11"/>
        <v>95.69</v>
      </c>
      <c r="DB6" s="21">
        <f t="shared" si="11"/>
        <v>95.69</v>
      </c>
      <c r="DC6" s="21">
        <f t="shared" si="11"/>
        <v>67.290000000000006</v>
      </c>
      <c r="DD6" s="21">
        <f t="shared" si="11"/>
        <v>65.569999999999993</v>
      </c>
      <c r="DE6" s="21">
        <f t="shared" si="11"/>
        <v>60.12</v>
      </c>
      <c r="DF6" s="21">
        <f t="shared" si="11"/>
        <v>54.99</v>
      </c>
      <c r="DG6" s="21">
        <f t="shared" si="11"/>
        <v>66.430000000000007</v>
      </c>
      <c r="DH6" s="20" t="str">
        <f>IF(DH7="","",IF(DH7="-","【-】","【"&amp;SUBSTITUTE(TEXT(DH7,"#,##0.00"),"-","△")&amp;"】"))</f>
        <v>【83.38】</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1" t="str">
        <f>IF(EE7="",NA(),EE7)</f>
        <v>-</v>
      </c>
      <c r="EF6" s="21" t="str">
        <f t="shared" ref="EF6:EN6" si="14">IF(EF7="",NA(),EF7)</f>
        <v>-</v>
      </c>
      <c r="EG6" s="21" t="str">
        <f t="shared" si="14"/>
        <v>-</v>
      </c>
      <c r="EH6" s="21" t="str">
        <f t="shared" si="14"/>
        <v>-</v>
      </c>
      <c r="EI6" s="21" t="str">
        <f t="shared" si="14"/>
        <v>-</v>
      </c>
      <c r="EJ6" s="21" t="str">
        <f t="shared" si="14"/>
        <v>-</v>
      </c>
      <c r="EK6" s="21" t="str">
        <f t="shared" si="14"/>
        <v>-</v>
      </c>
      <c r="EL6" s="21" t="str">
        <f t="shared" si="14"/>
        <v>-</v>
      </c>
      <c r="EM6" s="21" t="str">
        <f t="shared" si="14"/>
        <v>-</v>
      </c>
      <c r="EN6" s="21" t="str">
        <f t="shared" si="14"/>
        <v>-</v>
      </c>
      <c r="EO6" s="20" t="str">
        <f>IF(EO7="","",IF(EO7="-","【-】","【"&amp;SUBSTITUTE(TEXT(EO7,"#,##0.00"),"-","△")&amp;"】"))</f>
        <v>【-】</v>
      </c>
    </row>
    <row r="7" spans="1:145" s="22" customFormat="1" x14ac:dyDescent="0.15">
      <c r="A7" s="14"/>
      <c r="B7" s="23">
        <v>2021</v>
      </c>
      <c r="C7" s="23">
        <v>413461</v>
      </c>
      <c r="D7" s="23">
        <v>47</v>
      </c>
      <c r="E7" s="23">
        <v>18</v>
      </c>
      <c r="F7" s="23">
        <v>0</v>
      </c>
      <c r="G7" s="23">
        <v>0</v>
      </c>
      <c r="H7" s="23" t="s">
        <v>98</v>
      </c>
      <c r="I7" s="23" t="s">
        <v>99</v>
      </c>
      <c r="J7" s="23" t="s">
        <v>100</v>
      </c>
      <c r="K7" s="23" t="s">
        <v>101</v>
      </c>
      <c r="L7" s="23" t="s">
        <v>102</v>
      </c>
      <c r="M7" s="23" t="s">
        <v>103</v>
      </c>
      <c r="N7" s="24" t="s">
        <v>104</v>
      </c>
      <c r="O7" s="24" t="s">
        <v>105</v>
      </c>
      <c r="P7" s="24">
        <v>13.54</v>
      </c>
      <c r="Q7" s="24">
        <v>100</v>
      </c>
      <c r="R7" s="24">
        <v>3850</v>
      </c>
      <c r="S7" s="24">
        <v>25823</v>
      </c>
      <c r="T7" s="24">
        <v>51.92</v>
      </c>
      <c r="U7" s="24">
        <v>497.36</v>
      </c>
      <c r="V7" s="24">
        <v>3483</v>
      </c>
      <c r="W7" s="24">
        <v>0.61</v>
      </c>
      <c r="X7" s="24">
        <v>5709.84</v>
      </c>
      <c r="Y7" s="24">
        <v>100.14</v>
      </c>
      <c r="Z7" s="24">
        <v>61.18</v>
      </c>
      <c r="AA7" s="24">
        <v>99.59</v>
      </c>
      <c r="AB7" s="24">
        <v>102.85</v>
      </c>
      <c r="AC7" s="24">
        <v>103.17</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0</v>
      </c>
      <c r="BG7" s="24">
        <v>0</v>
      </c>
      <c r="BH7" s="24">
        <v>0</v>
      </c>
      <c r="BI7" s="24">
        <v>0</v>
      </c>
      <c r="BJ7" s="24">
        <v>0</v>
      </c>
      <c r="BK7" s="24">
        <v>407.42</v>
      </c>
      <c r="BL7" s="24">
        <v>386.46</v>
      </c>
      <c r="BM7" s="24">
        <v>421.25</v>
      </c>
      <c r="BN7" s="24">
        <v>398.42</v>
      </c>
      <c r="BO7" s="24">
        <v>393.35</v>
      </c>
      <c r="BP7" s="24">
        <v>310.14</v>
      </c>
      <c r="BQ7" s="24">
        <v>46.26</v>
      </c>
      <c r="BR7" s="24">
        <v>53.94</v>
      </c>
      <c r="BS7" s="24">
        <v>49.54</v>
      </c>
      <c r="BT7" s="24">
        <v>53.58</v>
      </c>
      <c r="BU7" s="24">
        <v>51.82</v>
      </c>
      <c r="BV7" s="24">
        <v>57.08</v>
      </c>
      <c r="BW7" s="24">
        <v>55.85</v>
      </c>
      <c r="BX7" s="24">
        <v>53.23</v>
      </c>
      <c r="BY7" s="24">
        <v>50.7</v>
      </c>
      <c r="BZ7" s="24">
        <v>48.13</v>
      </c>
      <c r="CA7" s="24">
        <v>57.71</v>
      </c>
      <c r="CB7" s="24">
        <v>435.34</v>
      </c>
      <c r="CC7" s="24">
        <v>373.03</v>
      </c>
      <c r="CD7" s="24">
        <v>380.41</v>
      </c>
      <c r="CE7" s="24">
        <v>348</v>
      </c>
      <c r="CF7" s="24">
        <v>360.37</v>
      </c>
      <c r="CG7" s="24">
        <v>286.86</v>
      </c>
      <c r="CH7" s="24">
        <v>287.91000000000003</v>
      </c>
      <c r="CI7" s="24">
        <v>283.3</v>
      </c>
      <c r="CJ7" s="24">
        <v>289.81</v>
      </c>
      <c r="CK7" s="24">
        <v>301.54000000000002</v>
      </c>
      <c r="CL7" s="24">
        <v>286.17</v>
      </c>
      <c r="CM7" s="24">
        <v>39.21</v>
      </c>
      <c r="CN7" s="24">
        <v>43.12</v>
      </c>
      <c r="CO7" s="24">
        <v>45.5</v>
      </c>
      <c r="CP7" s="24">
        <v>48.09</v>
      </c>
      <c r="CQ7" s="24">
        <v>47.69</v>
      </c>
      <c r="CR7" s="24">
        <v>57.22</v>
      </c>
      <c r="CS7" s="24">
        <v>54.93</v>
      </c>
      <c r="CT7" s="24">
        <v>55.96</v>
      </c>
      <c r="CU7" s="24">
        <v>56.45</v>
      </c>
      <c r="CV7" s="24">
        <v>58.26</v>
      </c>
      <c r="CW7" s="24">
        <v>56.8</v>
      </c>
      <c r="CX7" s="24">
        <v>100</v>
      </c>
      <c r="CY7" s="24">
        <v>100</v>
      </c>
      <c r="CZ7" s="24">
        <v>100</v>
      </c>
      <c r="DA7" s="24">
        <v>95.69</v>
      </c>
      <c r="DB7" s="24">
        <v>95.69</v>
      </c>
      <c r="DC7" s="24">
        <v>67.290000000000006</v>
      </c>
      <c r="DD7" s="24">
        <v>65.569999999999993</v>
      </c>
      <c r="DE7" s="24">
        <v>60.12</v>
      </c>
      <c r="DF7" s="24">
        <v>54.99</v>
      </c>
      <c r="DG7" s="24">
        <v>66.430000000000007</v>
      </c>
      <c r="DH7" s="24">
        <v>83.38</v>
      </c>
      <c r="DI7" s="24"/>
      <c r="DJ7" s="24"/>
      <c r="DK7" s="24"/>
      <c r="DL7" s="24"/>
      <c r="DM7" s="24"/>
      <c r="DN7" s="24"/>
      <c r="DO7" s="24"/>
      <c r="DP7" s="24"/>
      <c r="DQ7" s="24"/>
      <c r="DR7" s="24"/>
      <c r="DS7" s="24"/>
      <c r="DT7" s="24"/>
      <c r="DU7" s="24"/>
      <c r="DV7" s="24"/>
      <c r="DW7" s="24"/>
      <c r="DX7" s="24"/>
      <c r="DY7" s="24"/>
      <c r="DZ7" s="24"/>
      <c r="EA7" s="24"/>
      <c r="EB7" s="24"/>
      <c r="EC7" s="24"/>
      <c r="ED7" s="24"/>
      <c r="EE7" s="24" t="s">
        <v>104</v>
      </c>
      <c r="EF7" s="24" t="s">
        <v>104</v>
      </c>
      <c r="EG7" s="24" t="s">
        <v>104</v>
      </c>
      <c r="EH7" s="24" t="s">
        <v>104</v>
      </c>
      <c r="EI7" s="24" t="s">
        <v>104</v>
      </c>
      <c r="EJ7" s="24" t="s">
        <v>104</v>
      </c>
      <c r="EK7" s="24" t="s">
        <v>104</v>
      </c>
      <c r="EL7" s="24" t="s">
        <v>104</v>
      </c>
      <c r="EM7" s="24" t="s">
        <v>104</v>
      </c>
      <c r="EN7" s="24" t="s">
        <v>104</v>
      </c>
      <c r="EO7" s="24" t="s">
        <v>104</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111</v>
      </c>
    </row>
    <row r="12" spans="1:145" x14ac:dyDescent="0.15">
      <c r="B12">
        <v>1</v>
      </c>
      <c r="C12">
        <v>1</v>
      </c>
      <c r="D12">
        <v>1</v>
      </c>
      <c r="E12">
        <v>2</v>
      </c>
      <c r="F12">
        <v>3</v>
      </c>
      <c r="G12" t="s">
        <v>112</v>
      </c>
    </row>
    <row r="13" spans="1:145" x14ac:dyDescent="0.15">
      <c r="B13" t="s">
        <v>113</v>
      </c>
      <c r="C13" t="s">
        <v>114</v>
      </c>
      <c r="D13" t="s">
        <v>115</v>
      </c>
      <c r="E13" t="s">
        <v>115</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cp:lastPrinted>2023-02-09T04:56:53Z</cp:lastPrinted>
  <dcterms:created xsi:type="dcterms:W3CDTF">2022-12-01T02:08:36Z</dcterms:created>
  <dcterms:modified xsi:type="dcterms:W3CDTF">2023-02-09T04:56:57Z</dcterms:modified>
  <cp:category/>
</cp:coreProperties>
</file>