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2\令和２年度決算「経営比較分析表」の分析等について\提出分\"/>
    </mc:Choice>
  </mc:AlternateContent>
  <workbookProtection workbookAlgorithmName="SHA-512" workbookHashValue="VnPJwZQDYHBSUejWFMUZsU93W/L0g8yKcG/zEuFfbJW2OdivI8kAd98f9jvsCvMhN3RenkIC7dQY/2LCMIFpLA==" workbookSaltValue="0JEyjLT4Eioih4oLRsabp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T6" i="5"/>
  <c r="S6" i="5"/>
  <c r="AL8" i="4" s="1"/>
  <c r="R6" i="5"/>
  <c r="Q6" i="5"/>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AL10" i="4"/>
  <c r="AD10" i="4"/>
  <c r="W10" i="4"/>
  <c r="P10" i="4"/>
  <c r="B10" i="4"/>
  <c r="BB8" i="4"/>
  <c r="AT8" i="4"/>
  <c r="AD8" i="4"/>
  <c r="W8" i="4"/>
  <c r="I8" i="4"/>
  <c r="B8" i="4"/>
  <c r="B6" i="4"/>
</calcChain>
</file>

<file path=xl/sharedStrings.xml><?xml version="1.0" encoding="utf-8"?>
<sst xmlns="http://schemas.openxmlformats.org/spreadsheetml/2006/main" count="236" uniqueCount="119">
  <si>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</si>
  <si>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</si>
  <si>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</si>
  <si>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</si>
  <si>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</si>
  <si>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</si>
  <si>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</si>
  <si>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</si>
  <si>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</si>
  <si>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</si>
  <si>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</si>
  <si>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</si>
  <si>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</si>
  <si>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</si>
  <si>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</si>
  <si>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</si>
  <si>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</si>
  <si>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</si>
  <si>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</si>
  <si>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</si>
  <si>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</si>
  <si>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</si>
  <si>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</si>
  <si>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</si>
  <si>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</si>
  <si>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</si>
  <si>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</si>
  <si>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</si>
  <si>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</si>
  <si>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</si>
  <si>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</si>
  <si>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</si>
  <si>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</si>
  <si>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</si>
  <si>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</si>
  <si>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</si>
  <si>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</si>
  <si>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</si>
  <si>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</si>
  <si>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</si>
  <si>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</si>
  <si>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</si>
  <si>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</si>
  <si>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</si>
  <si>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</si>
  <si>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</si>
  <si>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</si>
  <si>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</si>
  <si>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</si>
  <si>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</si>
  <si>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</si>
  <si>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</si>
  <si>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</si>
  <si>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</si>
  <si>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</si>
  <si>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</si>
  <si>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</si>
  <si>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</si>
  <si>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</si>
  <si>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</si>
  <si>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</si>
  <si>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</si>
  <si>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</si>
  <si>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</si>
  <si>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</si>
  <si>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</si>
  <si>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</si>
  <si>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</si>
  <si>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</si>
  <si>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</si>
  <si>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</si>
  <si>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</si>
  <si>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</si>
  <si>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</si>
  <si>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</si>
  <si>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</si>
  <si>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</si>
  <si>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</si>
  <si>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</si>
  <si>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</si>
  <si>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</si>
  <si>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</si>
  <si>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</si>
  <si>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</si>
  <si>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</si>
  <si>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</si>
  <si>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</si>
  <si>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</si>
  <si>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</si>
  <si>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</si>
  <si>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</si>
  <si>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</si>
  <si>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</si>
  <si>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</si>
  <si>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</si>
  <si>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</si>
  <si>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</si>
  <si>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</si>
  <si>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</si>
  <si>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</si>
  <si>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</si>
  <si>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</si>
  <si>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</si>
  <si>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</si>
  <si>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</si>
  <si>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</si>
  <si>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</si>
  <si>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</si>
  <si>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</si>
  <si>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</si>
  <si>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</si>
  <si>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</si>
  <si>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</si>
  <si>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</si>
  <si>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</si>
  <si>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</si>
  <si>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本町の農業集落排水施設は、上地・高柳地区と簑原地区の２箇所である。
　上地・高柳地区は平成10年に供用を開始し23年目を迎える。ポンプ類や施設の老朽化に伴い、平成26年度より補助事業である『機能強化事業』の採択を受け、機能診断をおこない、平成28年度より施設の更新を計画的に実施し、長寿命化を図った。
　また、簑原地区は平成14年に供用を開始し19年目を迎える。令和2年度に採択を受け、令和2年度から令和6年度の5ヵ年で事業を実施する。令和2年度は機能強化事業の詳細設計や一部通信装置等の更新を実施し、長寿命化を図った。</t>
    <rPh sb="1" eb="2">
      <t>ホン</t>
    </rPh>
    <rPh sb="2" eb="3">
      <t>チョウ</t>
    </rPh>
    <rPh sb="4" eb="6">
      <t>ノウギョウ</t>
    </rPh>
    <rPh sb="6" eb="8">
      <t>シュウラク</t>
    </rPh>
    <rPh sb="8" eb="10">
      <t>ハイスイ</t>
    </rPh>
    <rPh sb="10" eb="12">
      <t>シセツ</t>
    </rPh>
    <rPh sb="14" eb="16">
      <t>アゲチ</t>
    </rPh>
    <rPh sb="17" eb="19">
      <t>タカヤナギ</t>
    </rPh>
    <rPh sb="19" eb="21">
      <t>チク</t>
    </rPh>
    <rPh sb="22" eb="24">
      <t>ミノバル</t>
    </rPh>
    <rPh sb="24" eb="26">
      <t>チク</t>
    </rPh>
    <rPh sb="28" eb="30">
      <t>カショ</t>
    </rPh>
    <rPh sb="36" eb="38">
      <t>アゲチ</t>
    </rPh>
    <rPh sb="39" eb="41">
      <t>タカヤナギ</t>
    </rPh>
    <rPh sb="41" eb="43">
      <t>チク</t>
    </rPh>
    <rPh sb="156" eb="158">
      <t>ミノハラ</t>
    </rPh>
    <rPh sb="158" eb="160">
      <t>チク</t>
    </rPh>
    <rPh sb="182" eb="184">
      <t>レイワ</t>
    </rPh>
    <rPh sb="185" eb="186">
      <t>ネン</t>
    </rPh>
    <rPh sb="186" eb="187">
      <t>ド</t>
    </rPh>
    <rPh sb="188" eb="190">
      <t>サイタク</t>
    </rPh>
    <rPh sb="191" eb="192">
      <t>ウ</t>
    </rPh>
    <rPh sb="194" eb="196">
      <t>レイワ</t>
    </rPh>
    <rPh sb="197" eb="198">
      <t>ネン</t>
    </rPh>
    <rPh sb="198" eb="199">
      <t>ド</t>
    </rPh>
    <rPh sb="201" eb="203">
      <t>レイワ</t>
    </rPh>
    <rPh sb="204" eb="205">
      <t>ネン</t>
    </rPh>
    <rPh sb="205" eb="206">
      <t>ド</t>
    </rPh>
    <rPh sb="209" eb="210">
      <t>ネン</t>
    </rPh>
    <rPh sb="211" eb="213">
      <t>ジギョウ</t>
    </rPh>
    <rPh sb="214" eb="216">
      <t>ジッシ</t>
    </rPh>
    <rPh sb="219" eb="221">
      <t>レイワ</t>
    </rPh>
    <rPh sb="222" eb="224">
      <t>ネンド</t>
    </rPh>
    <rPh sb="225" eb="227">
      <t>キノウ</t>
    </rPh>
    <rPh sb="227" eb="229">
      <t>キョウカ</t>
    </rPh>
    <rPh sb="229" eb="231">
      <t>ジギョウ</t>
    </rPh>
    <rPh sb="232" eb="234">
      <t>ショウサイ</t>
    </rPh>
    <rPh sb="234" eb="236">
      <t>セッケイ</t>
    </rPh>
    <rPh sb="237" eb="239">
      <t>イチブ</t>
    </rPh>
    <rPh sb="239" eb="241">
      <t>ツウシン</t>
    </rPh>
    <rPh sb="241" eb="243">
      <t>ソウチ</t>
    </rPh>
    <rPh sb="243" eb="244">
      <t>ナド</t>
    </rPh>
    <rPh sb="245" eb="247">
      <t>コウシン</t>
    </rPh>
    <rPh sb="248" eb="250">
      <t>ジッシ</t>
    </rPh>
    <rPh sb="252" eb="256">
      <t>チョウジュミョウカ</t>
    </rPh>
    <rPh sb="257" eb="258">
      <t>ハカ</t>
    </rPh>
    <phoneticPr fontId="4"/>
  </si>
  <si>
    <t>　本事業の経営は厳しい状況である。現時点で地方債償還金を除いた費用は、約52.5%を使用料で賄えているが、類似団体を下回る状況である。
　今後、使用料の増加は横ばい状態が続く事が想定されるので、経費の削減に努める事や使用料以外の収入の検討も必要である。
　料金改定を検討する必要があるものの、公共下水道や市町型浄化槽を整備している中で、本事業のみの値上げは現在のところ困難である。
　令和5年度までに公営企業会計の法適用化を進めており、法適用後は使用者へ経営状況や適正な使用料を示す事ができ、使用料の改定に向けた取り組みを行っていく予定である。
　また、維持管理費の削減による経営安定化を図るために、集落排水事業を公共下水道へ編入を検討する。</t>
    <rPh sb="8" eb="9">
      <t>キビ</t>
    </rPh>
    <rPh sb="11" eb="13">
      <t>ジョウキョウ</t>
    </rPh>
    <rPh sb="17" eb="20">
      <t>ゲンジテン</t>
    </rPh>
    <rPh sb="21" eb="23">
      <t>チホウ</t>
    </rPh>
    <rPh sb="23" eb="24">
      <t>サイ</t>
    </rPh>
    <rPh sb="24" eb="26">
      <t>ショウカン</t>
    </rPh>
    <rPh sb="26" eb="27">
      <t>キン</t>
    </rPh>
    <rPh sb="28" eb="29">
      <t>ノゾ</t>
    </rPh>
    <rPh sb="31" eb="33">
      <t>ヒヨウ</t>
    </rPh>
    <rPh sb="35" eb="36">
      <t>ヤク</t>
    </rPh>
    <rPh sb="42" eb="45">
      <t>シヨウリョウ</t>
    </rPh>
    <rPh sb="46" eb="47">
      <t>マカナ</t>
    </rPh>
    <rPh sb="53" eb="55">
      <t>ルイジ</t>
    </rPh>
    <rPh sb="55" eb="57">
      <t>ダンタイ</t>
    </rPh>
    <rPh sb="58" eb="60">
      <t>シタマワ</t>
    </rPh>
    <rPh sb="61" eb="63">
      <t>ジョウキョウ</t>
    </rPh>
    <rPh sb="69" eb="71">
      <t>コンゴ</t>
    </rPh>
    <rPh sb="72" eb="75">
      <t>シヨウリョウ</t>
    </rPh>
    <rPh sb="76" eb="78">
      <t>ゾウカ</t>
    </rPh>
    <rPh sb="79" eb="80">
      <t>ヨコ</t>
    </rPh>
    <rPh sb="82" eb="84">
      <t>ジョウタイ</t>
    </rPh>
    <rPh sb="85" eb="86">
      <t>ツヅ</t>
    </rPh>
    <rPh sb="87" eb="88">
      <t>コト</t>
    </rPh>
    <rPh sb="89" eb="91">
      <t>ソウテイ</t>
    </rPh>
    <rPh sb="97" eb="99">
      <t>ケイヒ</t>
    </rPh>
    <rPh sb="100" eb="102">
      <t>サクゲン</t>
    </rPh>
    <rPh sb="103" eb="104">
      <t>ツト</t>
    </rPh>
    <rPh sb="106" eb="107">
      <t>コト</t>
    </rPh>
    <rPh sb="108" eb="111">
      <t>シヨウリョウ</t>
    </rPh>
    <rPh sb="111" eb="113">
      <t>イガイ</t>
    </rPh>
    <rPh sb="114" eb="116">
      <t>シュウニュウ</t>
    </rPh>
    <rPh sb="117" eb="119">
      <t>ケントウ</t>
    </rPh>
    <rPh sb="120" eb="122">
      <t>ヒツヨウ</t>
    </rPh>
    <rPh sb="178" eb="180">
      <t>ゲンザイ</t>
    </rPh>
    <rPh sb="184" eb="186">
      <t>コンナン</t>
    </rPh>
    <rPh sb="192" eb="194">
      <t>レイワ</t>
    </rPh>
    <rPh sb="195" eb="196">
      <t>ネン</t>
    </rPh>
    <rPh sb="196" eb="197">
      <t>ド</t>
    </rPh>
    <rPh sb="200" eb="202">
      <t>コウエイ</t>
    </rPh>
    <rPh sb="202" eb="204">
      <t>キギョウ</t>
    </rPh>
    <rPh sb="204" eb="206">
      <t>カイケイ</t>
    </rPh>
    <rPh sb="207" eb="208">
      <t>ホウ</t>
    </rPh>
    <rPh sb="208" eb="210">
      <t>テキヨウ</t>
    </rPh>
    <rPh sb="210" eb="211">
      <t>カ</t>
    </rPh>
    <rPh sb="212" eb="213">
      <t>スス</t>
    </rPh>
    <rPh sb="218" eb="219">
      <t>ホウ</t>
    </rPh>
    <rPh sb="219" eb="221">
      <t>テキヨウ</t>
    </rPh>
    <rPh sb="221" eb="222">
      <t>ゴ</t>
    </rPh>
    <rPh sb="223" eb="226">
      <t>シヨウシャ</t>
    </rPh>
    <rPh sb="227" eb="229">
      <t>ケイエイ</t>
    </rPh>
    <rPh sb="229" eb="231">
      <t>ジョウキョウ</t>
    </rPh>
    <rPh sb="232" eb="234">
      <t>テキセイ</t>
    </rPh>
    <rPh sb="235" eb="238">
      <t>シヨウリョウ</t>
    </rPh>
    <rPh sb="239" eb="240">
      <t>シメ</t>
    </rPh>
    <rPh sb="241" eb="242">
      <t>コト</t>
    </rPh>
    <rPh sb="246" eb="249">
      <t>シヨウリョウ</t>
    </rPh>
    <rPh sb="250" eb="252">
      <t>カイテイ</t>
    </rPh>
    <rPh sb="253" eb="254">
      <t>ム</t>
    </rPh>
    <rPh sb="256" eb="257">
      <t>ト</t>
    </rPh>
    <rPh sb="258" eb="259">
      <t>ク</t>
    </rPh>
    <rPh sb="261" eb="262">
      <t>オコナ</t>
    </rPh>
    <rPh sb="266" eb="268">
      <t>ヨテイ</t>
    </rPh>
    <rPh sb="300" eb="302">
      <t>シュウラク</t>
    </rPh>
    <rPh sb="302" eb="304">
      <t>ハイスイ</t>
    </rPh>
    <rPh sb="304" eb="306">
      <t>ジギョウ</t>
    </rPh>
    <rPh sb="316" eb="318">
      <t>ケントウ</t>
    </rPh>
    <phoneticPr fontId="4"/>
  </si>
  <si>
    <r>
      <rPr>
        <sz val="9"/>
        <color theme="1"/>
        <rFont val="ＭＳ ゴシック"/>
        <family val="3"/>
        <charset val="128"/>
      </rPr>
      <t>本事業は、平成14年度で2処理区の整備が完了し、平成27年度までは維持管理運営のみとなっていたが、平成28年度より機能強化事業を行い、施設や管路の設備、機器の更新を実施している。
　平成28年度から令和元年度までは、上地高柳地区の機能強化事業を実施し維持管理費の抑制を図った。令和2年度より簑原地区の機能強化事業を実施している。
 設備・機器の老朽化による修理や更新が維持管理費を増大させているが、この事業で機器・設備の機能強化を行い抑制を図る。
①収益的収支率について</t>
    </r>
    <r>
      <rPr>
        <sz val="6"/>
        <color theme="1"/>
        <rFont val="ＭＳ ゴシック"/>
        <family val="3"/>
        <charset val="128"/>
      </rPr>
      <t xml:space="preserve">
  使用料収入は新規加入者が増えた事により微増したが、総支出も公営企業会計法適用委託費で増加した。他会計繰入金の基準外繰入額の減少に伴い前年比より16.8%減少した。これは、毎年繰越金が3,000千円程度あり、令和2年度は前年度繰越金を充当したことにより他会計繰入金を減少させたことによるもの。令和3年度以降は、平年並みの水準となる。
　今後は使用料の増収対策として、未接続者への加入啓発を強化し、経営の安定化を図る。　
</t>
    </r>
    <r>
      <rPr>
        <sz val="9"/>
        <color theme="1"/>
        <rFont val="ＭＳ ゴシック"/>
        <family val="3"/>
        <charset val="128"/>
      </rPr>
      <t>⑤経費回収率について</t>
    </r>
    <r>
      <rPr>
        <sz val="6"/>
        <color theme="1"/>
        <rFont val="ＭＳ ゴシック"/>
        <family val="3"/>
        <charset val="128"/>
      </rPr>
      <t xml:space="preserve">
　令和2年度は、公営企業会計法適用委託で資産調査、評価を実施しているために、汚水処理費が増加している。令和５年度までに移行は完了するので、法適用化後の令和６年度以降は適正な料金収入、汚水処理費の削減を行い右上がりに推移していく。
</t>
    </r>
    <r>
      <rPr>
        <sz val="9"/>
        <color theme="1"/>
        <rFont val="ＭＳ ゴシック"/>
        <family val="3"/>
        <charset val="128"/>
      </rPr>
      <t>⑥汚水処理原価について</t>
    </r>
    <r>
      <rPr>
        <sz val="6"/>
        <color theme="1"/>
        <rFont val="ＭＳ ゴシック"/>
        <family val="3"/>
        <charset val="128"/>
      </rPr>
      <t xml:space="preserve">
　公営企業法適用委託で汚水処理費が増加したことによるもの。維持管理費や有収水量は微増の傾向があり、類似団体の平均を下回る水準で推移していく。
</t>
    </r>
    <r>
      <rPr>
        <sz val="9"/>
        <color theme="1"/>
        <rFont val="ＭＳ ゴシック"/>
        <family val="3"/>
        <charset val="128"/>
      </rPr>
      <t>⑦施設使用率について</t>
    </r>
    <r>
      <rPr>
        <sz val="6"/>
        <color theme="1"/>
        <rFont val="ＭＳ ゴシック"/>
        <family val="3"/>
        <charset val="128"/>
      </rPr>
      <t xml:space="preserve">
　町全体で定住化対策を行っている効果もあり処理水量が増加し、利用率も増加している。
</t>
    </r>
    <r>
      <rPr>
        <sz val="9"/>
        <color theme="1"/>
        <rFont val="ＭＳ ゴシック"/>
        <family val="3"/>
        <charset val="128"/>
      </rPr>
      <t>⑧水洗化率について</t>
    </r>
    <r>
      <rPr>
        <sz val="6"/>
        <color theme="1"/>
        <rFont val="ＭＳ ゴシック"/>
        <family val="3"/>
        <charset val="128"/>
      </rPr>
      <t xml:space="preserve">
　処理区域内の新築の増加により、増加となった。類似団体平均値を超える値となっている。</t>
    </r>
    <rPh sb="24" eb="26">
      <t>ヘイセイ</t>
    </rPh>
    <rPh sb="28" eb="30">
      <t>ネンド</t>
    </rPh>
    <rPh sb="49" eb="51">
      <t>ヘイセイ</t>
    </rPh>
    <rPh sb="53" eb="55">
      <t>ネンド</t>
    </rPh>
    <rPh sb="57" eb="59">
      <t>キノウ</t>
    </rPh>
    <rPh sb="59" eb="61">
      <t>キョウカ</t>
    </rPh>
    <rPh sb="61" eb="63">
      <t>ジギョウ</t>
    </rPh>
    <rPh sb="64" eb="65">
      <t>オコナ</t>
    </rPh>
    <rPh sb="67" eb="69">
      <t>シセツ</t>
    </rPh>
    <rPh sb="70" eb="72">
      <t>カンロ</t>
    </rPh>
    <rPh sb="73" eb="75">
      <t>セツビ</t>
    </rPh>
    <rPh sb="76" eb="78">
      <t>キキ</t>
    </rPh>
    <rPh sb="79" eb="81">
      <t>コウシン</t>
    </rPh>
    <rPh sb="82" eb="84">
      <t>ジッシ</t>
    </rPh>
    <rPh sb="96" eb="97">
      <t>ド</t>
    </rPh>
    <rPh sb="99" eb="101">
      <t>レイワ</t>
    </rPh>
    <rPh sb="101" eb="103">
      <t>ガンネン</t>
    </rPh>
    <rPh sb="103" eb="104">
      <t>ド</t>
    </rPh>
    <rPh sb="122" eb="124">
      <t>ジッシ</t>
    </rPh>
    <rPh sb="125" eb="127">
      <t>イジ</t>
    </rPh>
    <rPh sb="127" eb="129">
      <t>カンリ</t>
    </rPh>
    <rPh sb="129" eb="130">
      <t>ヒ</t>
    </rPh>
    <rPh sb="131" eb="133">
      <t>ヨクセイ</t>
    </rPh>
    <rPh sb="134" eb="135">
      <t>ハカ</t>
    </rPh>
    <rPh sb="138" eb="140">
      <t>レイワ</t>
    </rPh>
    <rPh sb="141" eb="143">
      <t>ネンド</t>
    </rPh>
    <rPh sb="245" eb="247">
      <t>シンキ</t>
    </rPh>
    <rPh sb="247" eb="250">
      <t>カニュウシャ</t>
    </rPh>
    <rPh sb="258" eb="260">
      <t>ビゾウ</t>
    </rPh>
    <rPh sb="295" eb="296">
      <t>ガイ</t>
    </rPh>
    <rPh sb="300" eb="301">
      <t>ゲン</t>
    </rPh>
    <rPh sb="301" eb="302">
      <t>ショウ</t>
    </rPh>
    <rPh sb="315" eb="316">
      <t>ゲン</t>
    </rPh>
    <rPh sb="316" eb="317">
      <t>ショウ</t>
    </rPh>
    <rPh sb="324" eb="326">
      <t>マイトシ</t>
    </rPh>
    <rPh sb="326" eb="328">
      <t>クリコシ</t>
    </rPh>
    <rPh sb="328" eb="329">
      <t>キン</t>
    </rPh>
    <rPh sb="335" eb="337">
      <t>センエン</t>
    </rPh>
    <rPh sb="337" eb="339">
      <t>テイド</t>
    </rPh>
    <rPh sb="342" eb="344">
      <t>レイワ</t>
    </rPh>
    <rPh sb="345" eb="347">
      <t>ネンド</t>
    </rPh>
    <rPh sb="348" eb="351">
      <t>ゼンネンド</t>
    </rPh>
    <rPh sb="351" eb="353">
      <t>クリコシ</t>
    </rPh>
    <rPh sb="353" eb="354">
      <t>キン</t>
    </rPh>
    <rPh sb="355" eb="357">
      <t>ジュウトウ</t>
    </rPh>
    <rPh sb="364" eb="365">
      <t>タ</t>
    </rPh>
    <rPh sb="365" eb="367">
      <t>カイケイ</t>
    </rPh>
    <rPh sb="367" eb="369">
      <t>クリイレ</t>
    </rPh>
    <rPh sb="369" eb="370">
      <t>キン</t>
    </rPh>
    <rPh sb="371" eb="372">
      <t>ゲン</t>
    </rPh>
    <rPh sb="372" eb="373">
      <t>ショウ</t>
    </rPh>
    <rPh sb="384" eb="386">
      <t>レイワ</t>
    </rPh>
    <rPh sb="387" eb="389">
      <t>ネンド</t>
    </rPh>
    <rPh sb="389" eb="391">
      <t>イコウ</t>
    </rPh>
    <rPh sb="393" eb="395">
      <t>ヘイネン</t>
    </rPh>
    <rPh sb="395" eb="396">
      <t>ナ</t>
    </rPh>
    <rPh sb="398" eb="400">
      <t>スイジュン</t>
    </rPh>
    <rPh sb="587" eb="589">
      <t>コウエイ</t>
    </rPh>
    <rPh sb="589" eb="591">
      <t>キギョウ</t>
    </rPh>
    <rPh sb="591" eb="592">
      <t>ホウ</t>
    </rPh>
    <rPh sb="592" eb="594">
      <t>テキヨウ</t>
    </rPh>
    <rPh sb="594" eb="596">
      <t>イタク</t>
    </rPh>
    <rPh sb="597" eb="599">
      <t>オスイ</t>
    </rPh>
    <rPh sb="599" eb="601">
      <t>ショリ</t>
    </rPh>
    <rPh sb="601" eb="602">
      <t>ヒ</t>
    </rPh>
    <rPh sb="603" eb="605">
      <t>ゾウカ</t>
    </rPh>
    <rPh sb="615" eb="617">
      <t>イジ</t>
    </rPh>
    <rPh sb="617" eb="620">
      <t>カンリヒ</t>
    </rPh>
    <rPh sb="626" eb="628">
      <t>ビゾウ</t>
    </rPh>
    <rPh sb="629" eb="631">
      <t>ケイコウ</t>
    </rPh>
    <rPh sb="635" eb="637">
      <t>ルイジ</t>
    </rPh>
    <rPh sb="637" eb="639">
      <t>ダンタイ</t>
    </rPh>
    <rPh sb="640" eb="642">
      <t>ヘイキン</t>
    </rPh>
    <rPh sb="643" eb="645">
      <t>シタマワ</t>
    </rPh>
    <rPh sb="646" eb="648">
      <t>スイジュン</t>
    </rPh>
    <rPh sb="649" eb="651">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</si>
</sst>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B37-4023-94DC-B41326429AE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2.0499999999999998</c:v>
                </c:pt>
                <c:pt idx="1">
                  <c:v>0.01</c:v>
                </c:pt>
                <c:pt idx="2">
                  <c:v>0.01</c:v>
                </c:pt>
                <c:pt idx="3">
                  <c:v>0.02</c:v>
                </c:pt>
                <c:pt idx="4">
                  <c:v>0.25</c:v>
                </c:pt>
              </c:numCache>
            </c:numRef>
          </c:val>
          <c:smooth val="0"/>
          <c:extLst>
            <c:ext xmlns:c16="http://schemas.microsoft.com/office/drawing/2014/chart" uri="{C3380CC4-5D6E-409C-BE32-E72D297353CC}">
              <c16:uniqueId val="{00000001-3B37-4023-94DC-B41326429AE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75.87</c:v>
                </c:pt>
                <c:pt idx="1">
                  <c:v>74.89</c:v>
                </c:pt>
                <c:pt idx="2">
                  <c:v>79.510000000000005</c:v>
                </c:pt>
                <c:pt idx="3">
                  <c:v>77.400000000000006</c:v>
                </c:pt>
                <c:pt idx="4">
                  <c:v>60.6</c:v>
                </c:pt>
              </c:numCache>
            </c:numRef>
          </c:val>
          <c:extLst>
            <c:ext xmlns:c16="http://schemas.microsoft.com/office/drawing/2014/chart" uri="{C3380CC4-5D6E-409C-BE32-E72D297353CC}">
              <c16:uniqueId val="{00000000-9ECB-4A3E-B626-2FEA314C5CE9}"/>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ECB-4A3E-B626-2FEA314C5CE9}"/>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8F4-433D-A138-6660E9DEF44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8F4-433D-A138-6660E9DEF44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B6D-41BB-8632-964A1866A778}"/>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B6D-41BB-8632-964A1866A778}"/>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A85-4429-B6C5-4CF107B53EC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85-4429-B6C5-4CF107B53EC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CF-43CE-A10F-D31555612276}"/>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CF-43CE-A10F-D31555612276}"/>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B10-4E39-A300-A8AF80F91145}"/>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974.93</c:v>
                </c:pt>
                <c:pt idx="1">
                  <c:v>855.8</c:v>
                </c:pt>
                <c:pt idx="2">
                  <c:v>789.46</c:v>
                </c:pt>
                <c:pt idx="3">
                  <c:v>826.83</c:v>
                </c:pt>
                <c:pt idx="4">
                  <c:v>867.83</c:v>
                </c:pt>
              </c:numCache>
            </c:numRef>
          </c:val>
          <c:smooth val="0"/>
          <c:extLst>
            <c:ext xmlns:c16="http://schemas.microsoft.com/office/drawing/2014/chart" uri="{C3380CC4-5D6E-409C-BE32-E72D297353CC}">
              <c16:uniqueId val="{00000001-CB10-4E39-A300-A8AF80F91145}"/>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57.45</c:v>
                </c:pt>
                <c:pt idx="1">
                  <c:v>56.71</c:v>
                </c:pt>
                <c:pt idx="2">
                  <c:v>46.74</c:v>
                </c:pt>
                <c:pt idx="3">
                  <c:v>64</c:v>
                </c:pt>
                <c:pt idx="4">
                  <c:v>52.54</c:v>
                </c:pt>
              </c:numCache>
            </c:numRef>
          </c:val>
          <c:extLst>
            <c:ext xmlns:c16="http://schemas.microsoft.com/office/drawing/2014/chart" uri="{C3380CC4-5D6E-409C-BE32-E72D297353CC}">
              <c16:uniqueId val="{00000000-EE4D-455E-AD34-5BC8625A925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55.32</c:v>
                </c:pt>
                <c:pt idx="1">
                  <c:v>59.8</c:v>
                </c:pt>
                <c:pt idx="2">
                  <c:v>57.77</c:v>
                </c:pt>
                <c:pt idx="3">
                  <c:v>57.31</c:v>
                </c:pt>
                <c:pt idx="4">
                  <c:v>57.08</c:v>
                </c:pt>
              </c:numCache>
            </c:numRef>
          </c:val>
          <c:smooth val="0"/>
          <c:extLst>
            <c:ext xmlns:c16="http://schemas.microsoft.com/office/drawing/2014/chart" uri="{C3380CC4-5D6E-409C-BE32-E72D297353CC}">
              <c16:uniqueId val="{00000001-EE4D-455E-AD34-5BC8625A925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237.64</c:v>
                </c:pt>
                <c:pt idx="1">
                  <c:v>255.74</c:v>
                </c:pt>
                <c:pt idx="2">
                  <c:v>302.64999999999998</c:v>
                </c:pt>
                <c:pt idx="3">
                  <c:v>204.64</c:v>
                </c:pt>
                <c:pt idx="4">
                  <c:v>228.82</c:v>
                </c:pt>
              </c:numCache>
            </c:numRef>
          </c:val>
          <c:extLst>
            <c:ext xmlns:c16="http://schemas.microsoft.com/office/drawing/2014/chart" uri="{C3380CC4-5D6E-409C-BE32-E72D297353CC}">
              <c16:uniqueId val="{00000000-E9B7-40D9-838C-544FB736DC6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283.17</c:v>
                </c:pt>
                <c:pt idx="1">
                  <c:v>263.76</c:v>
                </c:pt>
                <c:pt idx="2">
                  <c:v>274.35000000000002</c:v>
                </c:pt>
                <c:pt idx="3">
                  <c:v>273.52</c:v>
                </c:pt>
                <c:pt idx="4">
                  <c:v>274.99</c:v>
                </c:pt>
              </c:numCache>
            </c:numRef>
          </c:val>
          <c:smooth val="0"/>
          <c:extLst>
            <c:ext xmlns:c16="http://schemas.microsoft.com/office/drawing/2014/chart" uri="{C3380CC4-5D6E-409C-BE32-E72D297353CC}">
              <c16:uniqueId val="{00000001-E9B7-40D9-838C-544FB736DC6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45.38</c:v>
                </c:pt>
                <c:pt idx="1">
                  <c:v>45.38</c:v>
                </c:pt>
                <c:pt idx="2">
                  <c:v>43.27</c:v>
                </c:pt>
                <c:pt idx="3">
                  <c:v>49.76</c:v>
                </c:pt>
                <c:pt idx="4">
                  <c:v>55.43</c:v>
                </c:pt>
              </c:numCache>
            </c:numRef>
          </c:val>
          <c:extLst>
            <c:ext xmlns:c16="http://schemas.microsoft.com/office/drawing/2014/chart" uri="{C3380CC4-5D6E-409C-BE32-E72D297353CC}">
              <c16:uniqueId val="{00000000-01A6-49B6-932A-D0AEF77CE326}"/>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60.65</c:v>
                </c:pt>
                <c:pt idx="1">
                  <c:v>51.75</c:v>
                </c:pt>
                <c:pt idx="2">
                  <c:v>50.68</c:v>
                </c:pt>
                <c:pt idx="3">
                  <c:v>50.14</c:v>
                </c:pt>
                <c:pt idx="4">
                  <c:v>54.83</c:v>
                </c:pt>
              </c:numCache>
            </c:numRef>
          </c:val>
          <c:smooth val="0"/>
          <c:extLst>
            <c:ext xmlns:c16="http://schemas.microsoft.com/office/drawing/2014/chart" uri="{C3380CC4-5D6E-409C-BE32-E72D297353CC}">
              <c16:uniqueId val="{00000001-01A6-49B6-932A-D0AEF77CE326}"/>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81.72</c:v>
                </c:pt>
                <c:pt idx="1">
                  <c:v>80.92</c:v>
                </c:pt>
                <c:pt idx="2">
                  <c:v>82.64</c:v>
                </c:pt>
                <c:pt idx="3">
                  <c:v>84.64</c:v>
                </c:pt>
                <c:pt idx="4">
                  <c:v>85.74</c:v>
                </c:pt>
              </c:numCache>
            </c:numRef>
          </c:val>
          <c:extLst>
            <c:ext xmlns:c16="http://schemas.microsoft.com/office/drawing/2014/chart" uri="{C3380CC4-5D6E-409C-BE32-E72D297353CC}">
              <c16:uniqueId val="{00000000-9F94-4503-A0F6-0F3AD6A0F0F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84.58</c:v>
                </c:pt>
                <c:pt idx="1">
                  <c:v>84.84</c:v>
                </c:pt>
                <c:pt idx="2">
                  <c:v>84.86</c:v>
                </c:pt>
                <c:pt idx="3">
                  <c:v>84.98</c:v>
                </c:pt>
                <c:pt idx="4">
                  <c:v>84.7</c:v>
                </c:pt>
              </c:numCache>
            </c:numRef>
          </c:val>
          <c:smooth val="0"/>
          <c:extLst>
            <c:ext xmlns:c16="http://schemas.microsoft.com/office/drawing/2014/chart" uri="{C3380CC4-5D6E-409C-BE32-E72D297353CC}">
              <c16:uniqueId val="{00000001-9F94-4503-A0F6-0F3AD6A0F0F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【832.52】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145" zoomScaleNormal="145" workbookViewId="0">
      <selection activeCell="BG34" sqref="BG3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25748</v>
      </c>
      <c r="AM8" s="51"/>
      <c r="AN8" s="51"/>
      <c r="AO8" s="51"/>
      <c r="AP8" s="51"/>
      <c r="AQ8" s="51"/>
      <c r="AR8" s="51"/>
      <c r="AS8" s="51"/>
      <c r="AT8" s="46">
        <f>データ!T6</f>
        <v>51.92</v>
      </c>
      <c r="AU8" s="46"/>
      <c r="AV8" s="46"/>
      <c r="AW8" s="46"/>
      <c r="AX8" s="46"/>
      <c r="AY8" s="46"/>
      <c r="AZ8" s="46"/>
      <c r="BA8" s="46"/>
      <c r="BB8" s="46">
        <f>データ!U6</f>
        <v>495.92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4.0599999999999996</v>
      </c>
      <c r="Q10" s="46"/>
      <c r="R10" s="46"/>
      <c r="S10" s="46"/>
      <c r="T10" s="46"/>
      <c r="U10" s="46"/>
      <c r="V10" s="46"/>
      <c r="W10" s="46">
        <f>データ!Q6</f>
        <v>100</v>
      </c>
      <c r="X10" s="46"/>
      <c r="Y10" s="46"/>
      <c r="Z10" s="46"/>
      <c r="AA10" s="46"/>
      <c r="AB10" s="46"/>
      <c r="AC10" s="46"/>
      <c r="AD10" s="51">
        <f>データ!R6</f>
        <v>3850</v>
      </c>
      <c r="AE10" s="51"/>
      <c r="AF10" s="51"/>
      <c r="AG10" s="51"/>
      <c r="AH10" s="51"/>
      <c r="AI10" s="51"/>
      <c r="AJ10" s="51"/>
      <c r="AK10" s="2"/>
      <c r="AL10" s="51">
        <f>データ!V6</f>
        <v>1045</v>
      </c>
      <c r="AM10" s="51"/>
      <c r="AN10" s="51"/>
      <c r="AO10" s="51"/>
      <c r="AP10" s="51"/>
      <c r="AQ10" s="51"/>
      <c r="AR10" s="51"/>
      <c r="AS10" s="51"/>
      <c r="AT10" s="46">
        <f>データ!W6</f>
        <v>0.5</v>
      </c>
      <c r="AU10" s="46"/>
      <c r="AV10" s="46"/>
      <c r="AW10" s="46"/>
      <c r="AX10" s="46"/>
      <c r="AY10" s="46"/>
      <c r="AZ10" s="46"/>
      <c r="BA10" s="46"/>
      <c r="BB10" s="46">
        <f>データ!X6</f>
        <v>2090</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2" t="s">
        <v>118</v>
      </c>
      <c r="BM16" s="83"/>
      <c r="BN16" s="83"/>
      <c r="BO16" s="83"/>
      <c r="BP16" s="83"/>
      <c r="BQ16" s="83"/>
      <c r="BR16" s="83"/>
      <c r="BS16" s="83"/>
      <c r="BT16" s="83"/>
      <c r="BU16" s="83"/>
      <c r="BV16" s="83"/>
      <c r="BW16" s="83"/>
      <c r="BX16" s="83"/>
      <c r="BY16" s="83"/>
      <c r="BZ16" s="8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2"/>
      <c r="BM17" s="83"/>
      <c r="BN17" s="83"/>
      <c r="BO17" s="83"/>
      <c r="BP17" s="83"/>
      <c r="BQ17" s="83"/>
      <c r="BR17" s="83"/>
      <c r="BS17" s="83"/>
      <c r="BT17" s="83"/>
      <c r="BU17" s="83"/>
      <c r="BV17" s="83"/>
      <c r="BW17" s="83"/>
      <c r="BX17" s="83"/>
      <c r="BY17" s="83"/>
      <c r="BZ17" s="8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2"/>
      <c r="BM18" s="83"/>
      <c r="BN18" s="83"/>
      <c r="BO18" s="83"/>
      <c r="BP18" s="83"/>
      <c r="BQ18" s="83"/>
      <c r="BR18" s="83"/>
      <c r="BS18" s="83"/>
      <c r="BT18" s="83"/>
      <c r="BU18" s="83"/>
      <c r="BV18" s="83"/>
      <c r="BW18" s="83"/>
      <c r="BX18" s="83"/>
      <c r="BY18" s="83"/>
      <c r="BZ18" s="8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2"/>
      <c r="BM19" s="83"/>
      <c r="BN19" s="83"/>
      <c r="BO19" s="83"/>
      <c r="BP19" s="83"/>
      <c r="BQ19" s="83"/>
      <c r="BR19" s="83"/>
      <c r="BS19" s="83"/>
      <c r="BT19" s="83"/>
      <c r="BU19" s="83"/>
      <c r="BV19" s="83"/>
      <c r="BW19" s="83"/>
      <c r="BX19" s="83"/>
      <c r="BY19" s="83"/>
      <c r="BZ19" s="8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2"/>
      <c r="BM20" s="83"/>
      <c r="BN20" s="83"/>
      <c r="BO20" s="83"/>
      <c r="BP20" s="83"/>
      <c r="BQ20" s="83"/>
      <c r="BR20" s="83"/>
      <c r="BS20" s="83"/>
      <c r="BT20" s="83"/>
      <c r="BU20" s="83"/>
      <c r="BV20" s="83"/>
      <c r="BW20" s="83"/>
      <c r="BX20" s="83"/>
      <c r="BY20" s="83"/>
      <c r="BZ20" s="8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2"/>
      <c r="BM21" s="83"/>
      <c r="BN21" s="83"/>
      <c r="BO21" s="83"/>
      <c r="BP21" s="83"/>
      <c r="BQ21" s="83"/>
      <c r="BR21" s="83"/>
      <c r="BS21" s="83"/>
      <c r="BT21" s="83"/>
      <c r="BU21" s="83"/>
      <c r="BV21" s="83"/>
      <c r="BW21" s="83"/>
      <c r="BX21" s="83"/>
      <c r="BY21" s="83"/>
      <c r="BZ21" s="8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2"/>
      <c r="BM22" s="83"/>
      <c r="BN22" s="83"/>
      <c r="BO22" s="83"/>
      <c r="BP22" s="83"/>
      <c r="BQ22" s="83"/>
      <c r="BR22" s="83"/>
      <c r="BS22" s="83"/>
      <c r="BT22" s="83"/>
      <c r="BU22" s="83"/>
      <c r="BV22" s="83"/>
      <c r="BW22" s="83"/>
      <c r="BX22" s="83"/>
      <c r="BY22" s="83"/>
      <c r="BZ22" s="8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2"/>
      <c r="BM23" s="83"/>
      <c r="BN23" s="83"/>
      <c r="BO23" s="83"/>
      <c r="BP23" s="83"/>
      <c r="BQ23" s="83"/>
      <c r="BR23" s="83"/>
      <c r="BS23" s="83"/>
      <c r="BT23" s="83"/>
      <c r="BU23" s="83"/>
      <c r="BV23" s="83"/>
      <c r="BW23" s="83"/>
      <c r="BX23" s="83"/>
      <c r="BY23" s="83"/>
      <c r="BZ23" s="8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2"/>
      <c r="BM24" s="83"/>
      <c r="BN24" s="83"/>
      <c r="BO24" s="83"/>
      <c r="BP24" s="83"/>
      <c r="BQ24" s="83"/>
      <c r="BR24" s="83"/>
      <c r="BS24" s="83"/>
      <c r="BT24" s="83"/>
      <c r="BU24" s="83"/>
      <c r="BV24" s="83"/>
      <c r="BW24" s="83"/>
      <c r="BX24" s="83"/>
      <c r="BY24" s="83"/>
      <c r="BZ24" s="8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2"/>
      <c r="BM25" s="83"/>
      <c r="BN25" s="83"/>
      <c r="BO25" s="83"/>
      <c r="BP25" s="83"/>
      <c r="BQ25" s="83"/>
      <c r="BR25" s="83"/>
      <c r="BS25" s="83"/>
      <c r="BT25" s="83"/>
      <c r="BU25" s="83"/>
      <c r="BV25" s="83"/>
      <c r="BW25" s="83"/>
      <c r="BX25" s="83"/>
      <c r="BY25" s="83"/>
      <c r="BZ25" s="8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2"/>
      <c r="BM26" s="83"/>
      <c r="BN26" s="83"/>
      <c r="BO26" s="83"/>
      <c r="BP26" s="83"/>
      <c r="BQ26" s="83"/>
      <c r="BR26" s="83"/>
      <c r="BS26" s="83"/>
      <c r="BT26" s="83"/>
      <c r="BU26" s="83"/>
      <c r="BV26" s="83"/>
      <c r="BW26" s="83"/>
      <c r="BX26" s="83"/>
      <c r="BY26" s="83"/>
      <c r="BZ26" s="8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2"/>
      <c r="BM27" s="83"/>
      <c r="BN27" s="83"/>
      <c r="BO27" s="83"/>
      <c r="BP27" s="83"/>
      <c r="BQ27" s="83"/>
      <c r="BR27" s="83"/>
      <c r="BS27" s="83"/>
      <c r="BT27" s="83"/>
      <c r="BU27" s="83"/>
      <c r="BV27" s="83"/>
      <c r="BW27" s="83"/>
      <c r="BX27" s="83"/>
      <c r="BY27" s="83"/>
      <c r="BZ27" s="8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2"/>
      <c r="BM28" s="83"/>
      <c r="BN28" s="83"/>
      <c r="BO28" s="83"/>
      <c r="BP28" s="83"/>
      <c r="BQ28" s="83"/>
      <c r="BR28" s="83"/>
      <c r="BS28" s="83"/>
      <c r="BT28" s="83"/>
      <c r="BU28" s="83"/>
      <c r="BV28" s="83"/>
      <c r="BW28" s="83"/>
      <c r="BX28" s="83"/>
      <c r="BY28" s="83"/>
      <c r="BZ28" s="8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2"/>
      <c r="BM29" s="83"/>
      <c r="BN29" s="83"/>
      <c r="BO29" s="83"/>
      <c r="BP29" s="83"/>
      <c r="BQ29" s="83"/>
      <c r="BR29" s="83"/>
      <c r="BS29" s="83"/>
      <c r="BT29" s="83"/>
      <c r="BU29" s="83"/>
      <c r="BV29" s="83"/>
      <c r="BW29" s="83"/>
      <c r="BX29" s="83"/>
      <c r="BY29" s="83"/>
      <c r="BZ29" s="8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2"/>
      <c r="BM30" s="83"/>
      <c r="BN30" s="83"/>
      <c r="BO30" s="83"/>
      <c r="BP30" s="83"/>
      <c r="BQ30" s="83"/>
      <c r="BR30" s="83"/>
      <c r="BS30" s="83"/>
      <c r="BT30" s="83"/>
      <c r="BU30" s="83"/>
      <c r="BV30" s="83"/>
      <c r="BW30" s="83"/>
      <c r="BX30" s="83"/>
      <c r="BY30" s="83"/>
      <c r="BZ30" s="8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2"/>
      <c r="BM31" s="83"/>
      <c r="BN31" s="83"/>
      <c r="BO31" s="83"/>
      <c r="BP31" s="83"/>
      <c r="BQ31" s="83"/>
      <c r="BR31" s="83"/>
      <c r="BS31" s="83"/>
      <c r="BT31" s="83"/>
      <c r="BU31" s="83"/>
      <c r="BV31" s="83"/>
      <c r="BW31" s="83"/>
      <c r="BX31" s="83"/>
      <c r="BY31" s="83"/>
      <c r="BZ31" s="8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2"/>
      <c r="BM32" s="83"/>
      <c r="BN32" s="83"/>
      <c r="BO32" s="83"/>
      <c r="BP32" s="83"/>
      <c r="BQ32" s="83"/>
      <c r="BR32" s="83"/>
      <c r="BS32" s="83"/>
      <c r="BT32" s="83"/>
      <c r="BU32" s="83"/>
      <c r="BV32" s="83"/>
      <c r="BW32" s="83"/>
      <c r="BX32" s="83"/>
      <c r="BY32" s="83"/>
      <c r="BZ32" s="8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2"/>
      <c r="BM33" s="83"/>
      <c r="BN33" s="83"/>
      <c r="BO33" s="83"/>
      <c r="BP33" s="83"/>
      <c r="BQ33" s="83"/>
      <c r="BR33" s="83"/>
      <c r="BS33" s="83"/>
      <c r="BT33" s="83"/>
      <c r="BU33" s="83"/>
      <c r="BV33" s="83"/>
      <c r="BW33" s="83"/>
      <c r="BX33" s="83"/>
      <c r="BY33" s="83"/>
      <c r="BZ33" s="8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2"/>
      <c r="BM34" s="83"/>
      <c r="BN34" s="83"/>
      <c r="BO34" s="83"/>
      <c r="BP34" s="83"/>
      <c r="BQ34" s="83"/>
      <c r="BR34" s="83"/>
      <c r="BS34" s="83"/>
      <c r="BT34" s="83"/>
      <c r="BU34" s="83"/>
      <c r="BV34" s="83"/>
      <c r="BW34" s="83"/>
      <c r="BX34" s="83"/>
      <c r="BY34" s="83"/>
      <c r="BZ34" s="8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2"/>
      <c r="BM35" s="83"/>
      <c r="BN35" s="83"/>
      <c r="BO35" s="83"/>
      <c r="BP35" s="83"/>
      <c r="BQ35" s="83"/>
      <c r="BR35" s="83"/>
      <c r="BS35" s="83"/>
      <c r="BT35" s="83"/>
      <c r="BU35" s="83"/>
      <c r="BV35" s="83"/>
      <c r="BW35" s="83"/>
      <c r="BX35" s="83"/>
      <c r="BY35" s="83"/>
      <c r="BZ35" s="8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2"/>
      <c r="BM36" s="83"/>
      <c r="BN36" s="83"/>
      <c r="BO36" s="83"/>
      <c r="BP36" s="83"/>
      <c r="BQ36" s="83"/>
      <c r="BR36" s="83"/>
      <c r="BS36" s="83"/>
      <c r="BT36" s="83"/>
      <c r="BU36" s="83"/>
      <c r="BV36" s="83"/>
      <c r="BW36" s="83"/>
      <c r="BX36" s="83"/>
      <c r="BY36" s="83"/>
      <c r="BZ36" s="8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2"/>
      <c r="BM37" s="83"/>
      <c r="BN37" s="83"/>
      <c r="BO37" s="83"/>
      <c r="BP37" s="83"/>
      <c r="BQ37" s="83"/>
      <c r="BR37" s="83"/>
      <c r="BS37" s="83"/>
      <c r="BT37" s="83"/>
      <c r="BU37" s="83"/>
      <c r="BV37" s="83"/>
      <c r="BW37" s="83"/>
      <c r="BX37" s="83"/>
      <c r="BY37" s="83"/>
      <c r="BZ37" s="8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2"/>
      <c r="BM38" s="83"/>
      <c r="BN38" s="83"/>
      <c r="BO38" s="83"/>
      <c r="BP38" s="83"/>
      <c r="BQ38" s="83"/>
      <c r="BR38" s="83"/>
      <c r="BS38" s="83"/>
      <c r="BT38" s="83"/>
      <c r="BU38" s="83"/>
      <c r="BV38" s="83"/>
      <c r="BW38" s="83"/>
      <c r="BX38" s="83"/>
      <c r="BY38" s="83"/>
      <c r="BZ38" s="8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2"/>
      <c r="BM39" s="83"/>
      <c r="BN39" s="83"/>
      <c r="BO39" s="83"/>
      <c r="BP39" s="83"/>
      <c r="BQ39" s="83"/>
      <c r="BR39" s="83"/>
      <c r="BS39" s="83"/>
      <c r="BT39" s="83"/>
      <c r="BU39" s="83"/>
      <c r="BV39" s="83"/>
      <c r="BW39" s="83"/>
      <c r="BX39" s="83"/>
      <c r="BY39" s="83"/>
      <c r="BZ39" s="8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2"/>
      <c r="BM40" s="83"/>
      <c r="BN40" s="83"/>
      <c r="BO40" s="83"/>
      <c r="BP40" s="83"/>
      <c r="BQ40" s="83"/>
      <c r="BR40" s="83"/>
      <c r="BS40" s="83"/>
      <c r="BT40" s="83"/>
      <c r="BU40" s="83"/>
      <c r="BV40" s="83"/>
      <c r="BW40" s="83"/>
      <c r="BX40" s="83"/>
      <c r="BY40" s="83"/>
      <c r="BZ40" s="8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2"/>
      <c r="BM41" s="83"/>
      <c r="BN41" s="83"/>
      <c r="BO41" s="83"/>
      <c r="BP41" s="83"/>
      <c r="BQ41" s="83"/>
      <c r="BR41" s="83"/>
      <c r="BS41" s="83"/>
      <c r="BT41" s="83"/>
      <c r="BU41" s="83"/>
      <c r="BV41" s="83"/>
      <c r="BW41" s="83"/>
      <c r="BX41" s="83"/>
      <c r="BY41" s="83"/>
      <c r="BZ41" s="8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2"/>
      <c r="BM42" s="83"/>
      <c r="BN42" s="83"/>
      <c r="BO42" s="83"/>
      <c r="BP42" s="83"/>
      <c r="BQ42" s="83"/>
      <c r="BR42" s="83"/>
      <c r="BS42" s="83"/>
      <c r="BT42" s="83"/>
      <c r="BU42" s="83"/>
      <c r="BV42" s="83"/>
      <c r="BW42" s="83"/>
      <c r="BX42" s="83"/>
      <c r="BY42" s="83"/>
      <c r="BZ42" s="8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2"/>
      <c r="BM43" s="83"/>
      <c r="BN43" s="83"/>
      <c r="BO43" s="83"/>
      <c r="BP43" s="83"/>
      <c r="BQ43" s="83"/>
      <c r="BR43" s="83"/>
      <c r="BS43" s="83"/>
      <c r="BT43" s="83"/>
      <c r="BU43" s="83"/>
      <c r="BV43" s="83"/>
      <c r="BW43" s="83"/>
      <c r="BX43" s="83"/>
      <c r="BY43" s="83"/>
      <c r="BZ43" s="8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5"/>
      <c r="BM44" s="86"/>
      <c r="BN44" s="86"/>
      <c r="BO44" s="86"/>
      <c r="BP44" s="86"/>
      <c r="BQ44" s="86"/>
      <c r="BR44" s="86"/>
      <c r="BS44" s="86"/>
      <c r="BT44" s="86"/>
      <c r="BU44" s="86"/>
      <c r="BV44" s="86"/>
      <c r="BW44" s="86"/>
      <c r="BX44" s="86"/>
      <c r="BY44" s="86"/>
      <c r="BZ44" s="8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116</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117</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【832.52】</v>
      </c>
      <c r="I86" s="26" t="str">
        <f>データ!CA6</f>
        <v>【60.94】</v>
      </c>
      <c r="J86" s="26" t="str">
        <f>データ!CL6</f>
        <v>【253.04】</v>
      </c>
      <c r="K86" s="26" t="str">
        <f>データ!CW6</f>
        <v>【54.84】</v>
      </c>
      <c r="L86" s="26" t="str">
        <f>データ!DH6</f>
        <v>【86.60】</v>
      </c>
      <c r="M86" s="26" t="s">
        <v>43</v>
      </c>
      <c r="N86" s="26" t="s">
        <v>43</v>
      </c>
      <c r="O86" s="26" t="str">
        <f>データ!EO6</f>
        <v>【0.16】</v>
      </c>
    </row>
  </sheetData>
  <sheetProtection algorithmName="SHA-512" hashValue="yrDgCW0SRmn9+9RZ6rsHDBBrR1S+XZMi8Uu4vbbb9DLmSrmPcMP31DMpSGgFwFz73fmlEPjwMtoH/wLGo6pP7A==" saltValue="Mcy2efddz/JFqvtLStyav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89" t="s">
        <v>54</v>
      </c>
      <c r="I3" s="90"/>
      <c r="J3" s="90"/>
      <c r="K3" s="90"/>
      <c r="L3" s="90"/>
      <c r="M3" s="90"/>
      <c r="N3" s="90"/>
      <c r="O3" s="90"/>
      <c r="P3" s="90"/>
      <c r="Q3" s="90"/>
      <c r="R3" s="90"/>
      <c r="S3" s="90"/>
      <c r="T3" s="90"/>
      <c r="U3" s="90"/>
      <c r="V3" s="90"/>
      <c r="W3" s="90"/>
      <c r="X3" s="91"/>
      <c r="Y3" s="95" t="s">
        <v>55</v>
      </c>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t="s">
        <v>56</v>
      </c>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row>
    <row r="4" spans="1:145" x14ac:dyDescent="0.15">
      <c r="A4" s="28" t="s">
        <v>57</v>
      </c>
      <c r="B4" s="30"/>
      <c r="C4" s="30"/>
      <c r="D4" s="30"/>
      <c r="E4" s="30"/>
      <c r="F4" s="30"/>
      <c r="G4" s="30"/>
      <c r="H4" s="92"/>
      <c r="I4" s="93"/>
      <c r="J4" s="93"/>
      <c r="K4" s="93"/>
      <c r="L4" s="93"/>
      <c r="M4" s="93"/>
      <c r="N4" s="93"/>
      <c r="O4" s="93"/>
      <c r="P4" s="93"/>
      <c r="Q4" s="93"/>
      <c r="R4" s="93"/>
      <c r="S4" s="93"/>
      <c r="T4" s="93"/>
      <c r="U4" s="93"/>
      <c r="V4" s="93"/>
      <c r="W4" s="93"/>
      <c r="X4" s="94"/>
      <c r="Y4" s="88" t="s">
        <v>58</v>
      </c>
      <c r="Z4" s="88"/>
      <c r="AA4" s="88"/>
      <c r="AB4" s="88"/>
      <c r="AC4" s="88"/>
      <c r="AD4" s="88"/>
      <c r="AE4" s="88"/>
      <c r="AF4" s="88"/>
      <c r="AG4" s="88"/>
      <c r="AH4" s="88"/>
      <c r="AI4" s="88"/>
      <c r="AJ4" s="88" t="s">
        <v>59</v>
      </c>
      <c r="AK4" s="88"/>
      <c r="AL4" s="88"/>
      <c r="AM4" s="88"/>
      <c r="AN4" s="88"/>
      <c r="AO4" s="88"/>
      <c r="AP4" s="88"/>
      <c r="AQ4" s="88"/>
      <c r="AR4" s="88"/>
      <c r="AS4" s="88"/>
      <c r="AT4" s="88"/>
      <c r="AU4" s="88" t="s">
        <v>60</v>
      </c>
      <c r="AV4" s="88"/>
      <c r="AW4" s="88"/>
      <c r="AX4" s="88"/>
      <c r="AY4" s="88"/>
      <c r="AZ4" s="88"/>
      <c r="BA4" s="88"/>
      <c r="BB4" s="88"/>
      <c r="BC4" s="88"/>
      <c r="BD4" s="88"/>
      <c r="BE4" s="88"/>
      <c r="BF4" s="88" t="s">
        <v>61</v>
      </c>
      <c r="BG4" s="88"/>
      <c r="BH4" s="88"/>
      <c r="BI4" s="88"/>
      <c r="BJ4" s="88"/>
      <c r="BK4" s="88"/>
      <c r="BL4" s="88"/>
      <c r="BM4" s="88"/>
      <c r="BN4" s="88"/>
      <c r="BO4" s="88"/>
      <c r="BP4" s="88"/>
      <c r="BQ4" s="88" t="s">
        <v>62</v>
      </c>
      <c r="BR4" s="88"/>
      <c r="BS4" s="88"/>
      <c r="BT4" s="88"/>
      <c r="BU4" s="88"/>
      <c r="BV4" s="88"/>
      <c r="BW4" s="88"/>
      <c r="BX4" s="88"/>
      <c r="BY4" s="88"/>
      <c r="BZ4" s="88"/>
      <c r="CA4" s="88"/>
      <c r="CB4" s="88" t="s">
        <v>63</v>
      </c>
      <c r="CC4" s="88"/>
      <c r="CD4" s="88"/>
      <c r="CE4" s="88"/>
      <c r="CF4" s="88"/>
      <c r="CG4" s="88"/>
      <c r="CH4" s="88"/>
      <c r="CI4" s="88"/>
      <c r="CJ4" s="88"/>
      <c r="CK4" s="88"/>
      <c r="CL4" s="88"/>
      <c r="CM4" s="88" t="s">
        <v>64</v>
      </c>
      <c r="CN4" s="88"/>
      <c r="CO4" s="88"/>
      <c r="CP4" s="88"/>
      <c r="CQ4" s="88"/>
      <c r="CR4" s="88"/>
      <c r="CS4" s="88"/>
      <c r="CT4" s="88"/>
      <c r="CU4" s="88"/>
      <c r="CV4" s="88"/>
      <c r="CW4" s="88"/>
      <c r="CX4" s="88" t="s">
        <v>65</v>
      </c>
      <c r="CY4" s="88"/>
      <c r="CZ4" s="88"/>
      <c r="DA4" s="88"/>
      <c r="DB4" s="88"/>
      <c r="DC4" s="88"/>
      <c r="DD4" s="88"/>
      <c r="DE4" s="88"/>
      <c r="DF4" s="88"/>
      <c r="DG4" s="88"/>
      <c r="DH4" s="88"/>
      <c r="DI4" s="88" t="s">
        <v>66</v>
      </c>
      <c r="DJ4" s="88"/>
      <c r="DK4" s="88"/>
      <c r="DL4" s="88"/>
      <c r="DM4" s="88"/>
      <c r="DN4" s="88"/>
      <c r="DO4" s="88"/>
      <c r="DP4" s="88"/>
      <c r="DQ4" s="88"/>
      <c r="DR4" s="88"/>
      <c r="DS4" s="88"/>
      <c r="DT4" s="88" t="s">
        <v>67</v>
      </c>
      <c r="DU4" s="88"/>
      <c r="DV4" s="88"/>
      <c r="DW4" s="88"/>
      <c r="DX4" s="88"/>
      <c r="DY4" s="88"/>
      <c r="DZ4" s="88"/>
      <c r="EA4" s="88"/>
      <c r="EB4" s="88"/>
      <c r="EC4" s="88"/>
      <c r="ED4" s="88"/>
      <c r="EE4" s="88" t="s">
        <v>68</v>
      </c>
      <c r="EF4" s="88"/>
      <c r="EG4" s="88"/>
      <c r="EH4" s="88"/>
      <c r="EI4" s="88"/>
      <c r="EJ4" s="88"/>
      <c r="EK4" s="88"/>
      <c r="EL4" s="88"/>
      <c r="EM4" s="88"/>
      <c r="EN4" s="88"/>
      <c r="EO4" s="88"/>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2020</v>
      </c>
      <c r="C6" s="33">
        <f t="shared" ref="C6:X6" si="3">C7</f>
        <v>413461</v>
      </c>
      <c r="D6" s="33">
        <f t="shared" si="3"/>
        <v>47</v>
      </c>
      <c r="E6" s="33">
        <f t="shared" si="3"/>
        <v>17</v>
      </c>
      <c r="F6" s="33">
        <f t="shared" si="3"/>
        <v>5</v>
      </c>
      <c r="G6" s="33">
        <f t="shared" si="3"/>
        <v>0</v>
      </c>
      <c r="H6" s="33" t="str">
        <f t="shared" si="3"/>
        <v>佐賀県　みやき町</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4.0599999999999996</v>
      </c>
      <c r="Q6" s="34">
        <f t="shared" si="3"/>
        <v>100</v>
      </c>
      <c r="R6" s="34">
        <f t="shared" si="3"/>
        <v>3850</v>
      </c>
      <c r="S6" s="34">
        <f t="shared" si="3"/>
        <v>25748</v>
      </c>
      <c r="T6" s="34">
        <f t="shared" si="3"/>
        <v>51.92</v>
      </c>
      <c r="U6" s="34">
        <f t="shared" si="3"/>
        <v>495.92</v>
      </c>
      <c r="V6" s="34">
        <f t="shared" si="3"/>
        <v>1045</v>
      </c>
      <c r="W6" s="34">
        <f t="shared" si="3"/>
        <v>0.5</v>
      </c>
      <c r="X6" s="34">
        <f t="shared" si="3"/>
        <v>2090</v>
      </c>
      <c r="Y6" s="35">
        <f>IF(Y7="",NA(),Y7)</f>
        <v>75.87</v>
      </c>
      <c r="Z6" s="35">
        <f t="shared" ref="Z6:AH6" si="4">IF(Z7="",NA(),Z7)</f>
        <v>74.89</v>
      </c>
      <c r="AA6" s="35">
        <f t="shared" si="4"/>
        <v>79.510000000000005</v>
      </c>
      <c r="AB6" s="35">
        <f t="shared" si="4"/>
        <v>77.400000000000006</v>
      </c>
      <c r="AC6" s="35">
        <f t="shared" si="4"/>
        <v>60.6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974.93</v>
      </c>
      <c r="BL6" s="35">
        <f t="shared" si="7"/>
        <v>855.8</v>
      </c>
      <c r="BM6" s="35">
        <f t="shared" si="7"/>
        <v>789.46</v>
      </c>
      <c r="BN6" s="35">
        <f t="shared" si="7"/>
        <v>826.83</v>
      </c>
      <c r="BO6" s="35">
        <f t="shared" si="7"/>
        <v>867.83</v>
      </c>
      <c r="BP6" s="34" t="str">
        <f>IF(BP7="","",IF(BP7="-","【-】","【"&amp;SUBSTITUTE(TEXT(BP7,"#,##0.00"),"-","△")&amp;"】"))</f>
        <v>【832.52】</v>
      </c>
      <c r="BQ6" s="35">
        <f>IF(BQ7="",NA(),BQ7)</f>
        <v>57.45</v>
      </c>
      <c r="BR6" s="35">
        <f t="shared" ref="BR6:BZ6" si="8">IF(BR7="",NA(),BR7)</f>
        <v>56.71</v>
      </c>
      <c r="BS6" s="35">
        <f t="shared" si="8"/>
        <v>46.74</v>
      </c>
      <c r="BT6" s="35">
        <f t="shared" si="8"/>
        <v>64</v>
      </c>
      <c r="BU6" s="35">
        <f t="shared" si="8"/>
        <v>52.54</v>
      </c>
      <c r="BV6" s="35">
        <f t="shared" si="8"/>
        <v>55.32</v>
      </c>
      <c r="BW6" s="35">
        <f t="shared" si="8"/>
        <v>59.8</v>
      </c>
      <c r="BX6" s="35">
        <f t="shared" si="8"/>
        <v>57.77</v>
      </c>
      <c r="BY6" s="35">
        <f t="shared" si="8"/>
        <v>57.31</v>
      </c>
      <c r="BZ6" s="35">
        <f t="shared" si="8"/>
        <v>57.08</v>
      </c>
      <c r="CA6" s="34" t="str">
        <f>IF(CA7="","",IF(CA7="-","【-】","【"&amp;SUBSTITUTE(TEXT(CA7,"#,##0.00"),"-","△")&amp;"】"))</f>
        <v>【60.94】</v>
      </c>
      <c r="CB6" s="35">
        <f>IF(CB7="",NA(),CB7)</f>
        <v>237.64</v>
      </c>
      <c r="CC6" s="35">
        <f t="shared" ref="CC6:CK6" si="9">IF(CC7="",NA(),CC7)</f>
        <v>255.74</v>
      </c>
      <c r="CD6" s="35">
        <f t="shared" si="9"/>
        <v>302.64999999999998</v>
      </c>
      <c r="CE6" s="35">
        <f t="shared" si="9"/>
        <v>204.64</v>
      </c>
      <c r="CF6" s="35">
        <f t="shared" si="9"/>
        <v>228.82</v>
      </c>
      <c r="CG6" s="35">
        <f t="shared" si="9"/>
        <v>283.17</v>
      </c>
      <c r="CH6" s="35">
        <f t="shared" si="9"/>
        <v>263.76</v>
      </c>
      <c r="CI6" s="35">
        <f t="shared" si="9"/>
        <v>274.35000000000002</v>
      </c>
      <c r="CJ6" s="35">
        <f t="shared" si="9"/>
        <v>273.52</v>
      </c>
      <c r="CK6" s="35">
        <f t="shared" si="9"/>
        <v>274.99</v>
      </c>
      <c r="CL6" s="34" t="str">
        <f>IF(CL7="","",IF(CL7="-","【-】","【"&amp;SUBSTITUTE(TEXT(CL7,"#,##0.00"),"-","△")&amp;"】"))</f>
        <v>【253.04】</v>
      </c>
      <c r="CM6" s="35">
        <f>IF(CM7="",NA(),CM7)</f>
        <v>45.38</v>
      </c>
      <c r="CN6" s="35">
        <f t="shared" ref="CN6:CV6" si="10">IF(CN7="",NA(),CN7)</f>
        <v>45.38</v>
      </c>
      <c r="CO6" s="35">
        <f t="shared" si="10"/>
        <v>43.27</v>
      </c>
      <c r="CP6" s="35">
        <f t="shared" si="10"/>
        <v>49.76</v>
      </c>
      <c r="CQ6" s="35">
        <f t="shared" si="10"/>
        <v>55.43</v>
      </c>
      <c r="CR6" s="35">
        <f t="shared" si="10"/>
        <v>60.65</v>
      </c>
      <c r="CS6" s="35">
        <f t="shared" si="10"/>
        <v>51.75</v>
      </c>
      <c r="CT6" s="35">
        <f t="shared" si="10"/>
        <v>50.68</v>
      </c>
      <c r="CU6" s="35">
        <f t="shared" si="10"/>
        <v>50.14</v>
      </c>
      <c r="CV6" s="35">
        <f t="shared" si="10"/>
        <v>54.83</v>
      </c>
      <c r="CW6" s="34" t="str">
        <f>IF(CW7="","",IF(CW7="-","【-】","【"&amp;SUBSTITUTE(TEXT(CW7,"#,##0.00"),"-","△")&amp;"】"))</f>
        <v>【54.84】</v>
      </c>
      <c r="CX6" s="35">
        <f>IF(CX7="",NA(),CX7)</f>
        <v>81.72</v>
      </c>
      <c r="CY6" s="35">
        <f t="shared" ref="CY6:DG6" si="11">IF(CY7="",NA(),CY7)</f>
        <v>80.92</v>
      </c>
      <c r="CZ6" s="35">
        <f t="shared" si="11"/>
        <v>82.64</v>
      </c>
      <c r="DA6" s="35">
        <f t="shared" si="11"/>
        <v>84.64</v>
      </c>
      <c r="DB6" s="35">
        <f t="shared" si="11"/>
        <v>85.74</v>
      </c>
      <c r="DC6" s="35">
        <f t="shared" si="11"/>
        <v>84.58</v>
      </c>
      <c r="DD6" s="35">
        <f t="shared" si="11"/>
        <v>84.84</v>
      </c>
      <c r="DE6" s="35">
        <f t="shared" si="11"/>
        <v>84.86</v>
      </c>
      <c r="DF6" s="35">
        <f t="shared" si="11"/>
        <v>84.98</v>
      </c>
      <c r="DG6" s="35">
        <f t="shared" si="11"/>
        <v>84.7</v>
      </c>
      <c r="DH6" s="34" t="str">
        <f>IF(DH7="","",IF(DH7="-","【-】","【"&amp;SUBSTITUTE(TEXT(DH7,"#,##0.00"),"-","△")&amp;"】"))</f>
        <v>【86.60】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2.0499999999999998</v>
      </c>
      <c r="EK6" s="35">
        <f t="shared" si="14"/>
        <v>0.01</v>
      </c>
      <c r="EL6" s="35">
        <f t="shared" si="14"/>
        <v>0.01</v>
      </c>
      <c r="EM6" s="35">
        <f t="shared" si="14"/>
        <v>0.02</v>
      </c>
      <c r="EN6" s="35">
        <f t="shared" si="14"/>
        <v>0.25</v>
      </c>
      <c r="EO6" s="34" t="str">
        <f>IF(EO7="","",IF(EO7="-","【-】","【"&amp;SUBSTITUTE(TEXT(EO7,"#,##0.00"),"-","△")&amp;"】"))</f>
        <v>【0.16】</v>
      </c>
    </row>
    <row r="7" spans="1:145" s="36" customFormat="1" x14ac:dyDescent="0.15">
      <c r="A7" s="28"/>
      <c r="B7" s="37">
        <v>2020</v>
      </c>
      <c r="C7" s="37">
        <v>413461</v>
      </c>
      <c r="D7" s="37">
        <v>47</v>
      </c>
      <c r="E7" s="37">
        <v>17</v>
      </c>
      <c r="F7" s="37">
        <v>5</v>
      </c>
      <c r="G7" s="37">
        <v>0</v>
      </c>
      <c r="H7" s="37" t="s">
        <v>98</v>
      </c>
      <c r="I7" s="37" t="s">
        <v>99</v>
      </c>
      <c r="J7" s="37" t="s">
        <v>100</v>
      </c>
      <c r="K7" s="37" t="s">
        <v>101</v>
      </c>
      <c r="L7" s="37" t="s">
        <v>102</v>
      </c>
      <c r="M7" s="37" t="s">
        <v>103</v>
      </c>
      <c r="N7" s="38" t="s">
        <v>104</v>
      </c>
      <c r="O7" s="38" t="s">
        <v>105</v>
      </c>
      <c r="P7" s="38">
        <v>4.0599999999999996</v>
      </c>
      <c r="Q7" s="38">
        <v>100</v>
      </c>
      <c r="R7" s="38">
        <v>3850</v>
      </c>
      <c r="S7" s="38">
        <v>25748</v>
      </c>
      <c r="T7" s="38">
        <v>51.92</v>
      </c>
      <c r="U7" s="38">
        <v>495.92</v>
      </c>
      <c r="V7" s="38">
        <v>1045</v>
      </c>
      <c r="W7" s="38">
        <v>0.5</v>
      </c>
      <c r="X7" s="38">
        <v>2090</v>
      </c>
      <c r="Y7" s="38">
        <v>75.87</v>
      </c>
      <c r="Z7" s="38">
        <v>74.89</v>
      </c>
      <c r="AA7" s="38">
        <v>79.510000000000005</v>
      </c>
      <c r="AB7" s="38">
        <v>77.400000000000006</v>
      </c>
      <c r="AC7" s="38">
        <v>60.6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974.93</v>
      </c>
      <c r="BL7" s="38">
        <v>855.8</v>
      </c>
      <c r="BM7" s="38">
        <v>789.46</v>
      </c>
      <c r="BN7" s="38">
        <v>826.83</v>
      </c>
      <c r="BO7" s="38">
        <v>867.83</v>
      </c>
      <c r="BP7" s="38">
        <v>832.52</v>
      </c>
      <c r="BQ7" s="38">
        <v>57.45</v>
      </c>
      <c r="BR7" s="38">
        <v>56.71</v>
      </c>
      <c r="BS7" s="38">
        <v>46.74</v>
      </c>
      <c r="BT7" s="38">
        <v>64</v>
      </c>
      <c r="BU7" s="38">
        <v>52.54</v>
      </c>
      <c r="BV7" s="38">
        <v>55.32</v>
      </c>
      <c r="BW7" s="38">
        <v>59.8</v>
      </c>
      <c r="BX7" s="38">
        <v>57.77</v>
      </c>
      <c r="BY7" s="38">
        <v>57.31</v>
      </c>
      <c r="BZ7" s="38">
        <v>57.08</v>
      </c>
      <c r="CA7" s="38">
        <v>60.94</v>
      </c>
      <c r="CB7" s="38">
        <v>237.64</v>
      </c>
      <c r="CC7" s="38">
        <v>255.74</v>
      </c>
      <c r="CD7" s="38">
        <v>302.64999999999998</v>
      </c>
      <c r="CE7" s="38">
        <v>204.64</v>
      </c>
      <c r="CF7" s="38">
        <v>228.82</v>
      </c>
      <c r="CG7" s="38">
        <v>283.17</v>
      </c>
      <c r="CH7" s="38">
        <v>263.76</v>
      </c>
      <c r="CI7" s="38">
        <v>274.35000000000002</v>
      </c>
      <c r="CJ7" s="38">
        <v>273.52</v>
      </c>
      <c r="CK7" s="38">
        <v>274.99</v>
      </c>
      <c r="CL7" s="38">
        <v>253.04</v>
      </c>
      <c r="CM7" s="38">
        <v>45.38</v>
      </c>
      <c r="CN7" s="38">
        <v>45.38</v>
      </c>
      <c r="CO7" s="38">
        <v>43.27</v>
      </c>
      <c r="CP7" s="38">
        <v>49.76</v>
      </c>
      <c r="CQ7" s="38">
        <v>55.43</v>
      </c>
      <c r="CR7" s="38">
        <v>60.65</v>
      </c>
      <c r="CS7" s="38">
        <v>51.75</v>
      </c>
      <c r="CT7" s="38">
        <v>50.68</v>
      </c>
      <c r="CU7" s="38">
        <v>50.14</v>
      </c>
      <c r="CV7" s="38">
        <v>54.83</v>
      </c>
      <c r="CW7" s="38">
        <v>54.84</v>
      </c>
      <c r="CX7" s="38">
        <v>81.72</v>
      </c>
      <c r="CY7" s="38">
        <v>80.92</v>
      </c>
      <c r="CZ7" s="38">
        <v>82.64</v>
      </c>
      <c r="DA7" s="38">
        <v>84.64</v>
      </c>
      <c r="DB7" s="38">
        <v>85.74</v>
      </c>
      <c r="DC7" s="38">
        <v>84.58</v>
      </c>
      <c r="DD7" s="38">
        <v>84.84</v>
      </c>
      <c r="DE7" s="38">
        <v>84.86</v>
      </c>
      <c r="DF7" s="38">
        <v>84.98</v>
      </c>
      <c r="DG7" s="38">
        <v>84.7</v>
      </c>
      <c r="DH7" s="38">
        <v>86.6</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2.0499999999999998</v>
      </c>
      <c r="EK7" s="38">
        <v>0.01</v>
      </c>
      <c r="EL7" s="38">
        <v>0.01</v>
      </c>
      <c r="EM7" s="38">
        <v>0.02</v>
      </c>
      <c r="EN7" s="38">
        <v>0.25</v>
      </c>
      <c r="EO7" s="38">
        <v>0.16</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111</v>
      </c>
    </row>
    <row r="12" spans="1:145" x14ac:dyDescent="0.15">
      <c r="B12">
        <v>1</v>
      </c>
      <c r="C12">
        <v>1</v>
      </c>
      <c r="D12">
        <v>1</v>
      </c>
      <c r="E12">
        <v>1</v>
      </c>
      <c r="F12">
        <v>2</v>
      </c>
      <c r="G12" t="s">
        <v>112</v>
      </c>
    </row>
    <row r="13" spans="1:145" x14ac:dyDescent="0.15">
      <c r="B13" t="s">
        <v>113</v>
      </c>
      <c r="C13" t="s">
        <v>113</v>
      </c>
      <c r="D13" t="s">
        <v>113</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2021-12-03T08:02:46Z</dcterms:created>
  <dcterms:modified xsi:type="dcterms:W3CDTF">2022-02-07T04:26:48Z</dcterms:modified>
  <cp:category/>
</cp:coreProperties>
</file>