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2\令和２年度決算「経営比較分析表」の分析等について\提出分\"/>
    </mc:Choice>
  </mc:AlternateContent>
  <workbookProtection workbookAlgorithmName="SHA-512" workbookHashValue="0ZOdVnvf/GnEYQmSnVIHThDguxoIzAD+jfGhT3nsTmypd2sRB7gWXdgSEtjrcd1N+0/J7HoVliSDh/LLbC1xSw==" workbookSaltValue="VjhS2TID8J61Sog6OoSYi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alcChain>
</file>

<file path=xl/sharedStrings.xml><?xml version="1.0" encoding="utf-8"?>
<sst xmlns="http://schemas.openxmlformats.org/spreadsheetml/2006/main" count="241" uniqueCount="119">
  <si>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</si>
  <si>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</si>
  <si>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</si>
  <si>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</si>
  <si>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</si>
  <si>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</si>
  <si>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</si>
  <si>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</si>
  <si>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</si>
  <si>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</si>
  <si>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</si>
  <si>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</si>
  <si>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</si>
  <si>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</si>
  <si>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</si>
  <si>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</si>
  <si>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</si>
  <si>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</si>
  <si>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</si>
  <si>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</si>
  <si>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</si>
  <si>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</si>
  <si>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</si>
  <si>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</si>
  <si>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</si>
  <si>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</si>
  <si>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</si>
  <si>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</si>
  <si>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</si>
  <si>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</si>
  <si>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</si>
  <si>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</si>
  <si>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</si>
  <si>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</si>
  <si>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</si>
  <si>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</si>
  <si>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</si>
  <si>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</si>
  <si>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</si>
  <si>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</si>
  <si>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</si>
  <si>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</si>
  <si>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</si>
  <si>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</si>
  <si>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</si>
  <si>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</si>
  <si>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</si>
  <si>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</si>
  <si>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</si>
  <si>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</si>
  <si>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</si>
  <si>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</si>
  <si>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</si>
  <si>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</si>
  <si>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</si>
  <si>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</si>
  <si>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</si>
  <si>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</si>
  <si>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</si>
  <si>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</si>
  <si>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</si>
  <si>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</si>
  <si>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</si>
  <si>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</si>
  <si>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</si>
  <si>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</si>
  <si>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</si>
  <si>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</si>
  <si>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</si>
  <si>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</si>
  <si>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</si>
  <si>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</si>
  <si>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</si>
  <si>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</si>
  <si>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</si>
  <si>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</si>
  <si>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</si>
  <si>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</si>
  <si>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</si>
  <si>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</si>
  <si>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</si>
  <si>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</si>
  <si>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</si>
  <si>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</si>
  <si>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</si>
  <si>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</si>
  <si>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</si>
  <si>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</si>
  <si>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</si>
  <si>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</si>
  <si>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</si>
  <si>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</si>
  <si>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</si>
  <si>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</si>
  <si>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</si>
  <si>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</si>
  <si>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</si>
  <si>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</si>
  <si>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</si>
  <si>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</si>
  <si>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特定環境保全公共下水道</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</si>
  <si>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</si>
  <si>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</si>
  <si>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</si>
  <si>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</si>
  <si>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</si>
  <si>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</si>
  <si>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</si>
  <si>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</si>
  <si>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</si>
  <si>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</si>
  <si>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</si>
  <si>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</si>
  <si>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</si>
  <si>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</si>
  <si>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</si>
  <si>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平成18年の供用開始から15年目であり老朽化対策については実施していないが、処理施設のポンプ等の機器については、定期的にオーバーホール等の修繕を行っている。
　今後はストックマネージメント計画（簡易版）に基づき管渠や処理場施設の機器類について、定期的な点検や調査を実施し、大規模な改修に陥らないように計画的な修繕を行っていき、安定した経営を継続していく。</t>
    <phoneticPr fontId="4"/>
  </si>
  <si>
    <t>供用開始15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経営の安定化には収入（使用料）の確保が重要事項であり、未接続者への加入啓発に努力する一方、料金見直しを含めた収入確保及び効率的な支出に努める必要がある。
　また、使用料以外の収入として太陽光発電による収入があるが、その他の収入源について汚泥の活用等検討する必要がある。
　今後、令和５年度までに公営企業会計の適用を行う予定であり、適正な料金収入の実現に向けた取り組みを実施する。</t>
    <rPh sb="173" eb="175">
      <t>ミナオ</t>
    </rPh>
    <phoneticPr fontId="4"/>
  </si>
  <si>
    <r>
      <rPr>
        <sz val="8"/>
        <color theme="1"/>
        <rFont val="ＭＳ ゴシック"/>
        <family val="3"/>
        <charset val="128"/>
      </rPr>
      <t xml:space="preserve">本事業は平成25年度に全体計画の見直しをし210.5haとし、令和7年度に整備を完了する計画である。令和２度末において141.0haを整備しており、整備率は67.0%である。
　平成18年6月から供用開始しており、処理区域・処理人口が拡大している。
</t>
    </r>
    <r>
      <rPr>
        <sz val="6"/>
        <color theme="1"/>
        <rFont val="ＭＳ ゴシック"/>
        <family val="3"/>
        <charset val="128"/>
      </rPr>
      <t xml:space="preserve">
</t>
    </r>
    <r>
      <rPr>
        <sz val="8"/>
        <color theme="1"/>
        <rFont val="ＭＳ ゴシック"/>
        <family val="3"/>
        <charset val="128"/>
      </rPr>
      <t>①収益的収支率について</t>
    </r>
    <r>
      <rPr>
        <sz val="6"/>
        <color theme="1"/>
        <rFont val="ＭＳ ゴシック"/>
        <family val="3"/>
        <charset val="128"/>
      </rPr>
      <t xml:space="preserve">
  使用料収入は使用者が増えた事により増加したが、総支出も公営企業会計法適用委託費で増加した。他会計繰入金の基準内繰入額増加に伴い前年比より3.86%上昇した。
　汚水処理整備済み地区の未接続者対策や新たな整備地区の早期接続の啓発を行い、他会計繰入金に頼らない経営安定化に向けた収益の増加を図る必要がある。
</t>
    </r>
    <r>
      <rPr>
        <sz val="8"/>
        <color theme="1"/>
        <rFont val="ＭＳ ゴシック"/>
        <family val="3"/>
        <charset val="128"/>
      </rPr>
      <t>④企業債残高対事業規模比率について</t>
    </r>
    <r>
      <rPr>
        <sz val="6"/>
        <color theme="1"/>
        <rFont val="ＭＳ ゴシック"/>
        <family val="3"/>
        <charset val="128"/>
      </rPr>
      <t xml:space="preserve">
　下水道管路敷設工事を進めている為に、企業債の借入額は今後ともに増えていくが、使用料金も増加しているために比率は適切な範囲で推移している。
</t>
    </r>
    <r>
      <rPr>
        <sz val="8"/>
        <color theme="1"/>
        <rFont val="ＭＳ ゴシック"/>
        <family val="3"/>
        <charset val="128"/>
      </rPr>
      <t>⑤経費回収率について</t>
    </r>
    <r>
      <rPr>
        <sz val="6"/>
        <color theme="1"/>
        <rFont val="ＭＳ ゴシック"/>
        <family val="3"/>
        <charset val="128"/>
      </rPr>
      <t xml:space="preserve">
　令和2年度は、公営企業会計法適用委託で資産調査、評価を実施しているために、汚水処理費が増加している。令和５年度までに移行は完了するので、法適用化後の令和６年度以降は適正な料金収入、汚水処理費の削減を行い右上がりに推移していく。
</t>
    </r>
    <r>
      <rPr>
        <sz val="8"/>
        <color theme="1"/>
        <rFont val="ＭＳ ゴシック"/>
        <family val="3"/>
        <charset val="128"/>
      </rPr>
      <t>⑥汚水処理原価について</t>
    </r>
    <r>
      <rPr>
        <sz val="6"/>
        <color theme="1"/>
        <rFont val="ＭＳ ゴシック"/>
        <family val="3"/>
        <charset val="128"/>
      </rPr>
      <t xml:space="preserve">
　下水道事業工事により毎年使用者が増加していくために、汚水処理原価の基礎となる有収水量は増加していく。また処理水量も増加するために定常的な維持管理費も増加するために、原価の大幅な増加を抑制するために、機器の修繕等計画的に実施していき、この水準を維持していく。
</t>
    </r>
    <r>
      <rPr>
        <sz val="8"/>
        <color theme="1"/>
        <rFont val="ＭＳ ゴシック"/>
        <family val="3"/>
        <charset val="128"/>
      </rPr>
      <t>⑧水洗化率について</t>
    </r>
    <r>
      <rPr>
        <sz val="6"/>
        <color theme="1"/>
        <rFont val="ＭＳ ゴシック"/>
        <family val="3"/>
        <charset val="128"/>
      </rPr>
      <t xml:space="preserve">
　水洗化率は下水道の供用開始が進むにつれて右上がりに上昇している。類似団体平均値を超える値となっている。
　平成17年3月の市町村合併により特定環境保全公共下水道事業との2事業をおこなっており、分析上経費を案分している。
　</t>
    </r>
    <rPh sb="127" eb="130">
      <t>シュウエキテキ</t>
    </rPh>
    <rPh sb="130" eb="132">
      <t>シュウシ</t>
    </rPh>
    <rPh sb="132" eb="133">
      <t>リツ</t>
    </rPh>
    <rPh sb="146" eb="149">
      <t>シヨウシャ</t>
    </rPh>
    <rPh sb="167" eb="169">
      <t>コウエイ</t>
    </rPh>
    <rPh sb="169" eb="171">
      <t>キギョウ</t>
    </rPh>
    <rPh sb="171" eb="173">
      <t>カイケイ</t>
    </rPh>
    <rPh sb="173" eb="174">
      <t>ホウ</t>
    </rPh>
    <rPh sb="174" eb="176">
      <t>テキヨウ</t>
    </rPh>
    <rPh sb="176" eb="178">
      <t>イタク</t>
    </rPh>
    <rPh sb="178" eb="179">
      <t>ヒ</t>
    </rPh>
    <rPh sb="180" eb="182">
      <t>ゾウカ</t>
    </rPh>
    <rPh sb="185" eb="186">
      <t>タ</t>
    </rPh>
    <rPh sb="186" eb="188">
      <t>カイケイ</t>
    </rPh>
    <rPh sb="188" eb="190">
      <t>クリイレ</t>
    </rPh>
    <rPh sb="190" eb="191">
      <t>キン</t>
    </rPh>
    <rPh sb="194" eb="195">
      <t>ナイ</t>
    </rPh>
    <rPh sb="197" eb="198">
      <t>ガク</t>
    </rPh>
    <rPh sb="198" eb="200">
      <t>ゾウカ</t>
    </rPh>
    <rPh sb="201" eb="202">
      <t>トモナ</t>
    </rPh>
    <rPh sb="203" eb="205">
      <t>ゼンネン</t>
    </rPh>
    <rPh sb="205" eb="206">
      <t>ヒ</t>
    </rPh>
    <rPh sb="213" eb="215">
      <t>ジョウショウ</t>
    </rPh>
    <rPh sb="293" eb="295">
      <t>キギョウ</t>
    </rPh>
    <rPh sb="295" eb="296">
      <t>サイ</t>
    </rPh>
    <rPh sb="296" eb="297">
      <t>ザン</t>
    </rPh>
    <rPh sb="297" eb="298">
      <t>タカ</t>
    </rPh>
    <rPh sb="298" eb="299">
      <t>タイ</t>
    </rPh>
    <rPh sb="299" eb="301">
      <t>ジギョウ</t>
    </rPh>
    <rPh sb="301" eb="303">
      <t>キボ</t>
    </rPh>
    <rPh sb="303" eb="305">
      <t>ヒリツ</t>
    </rPh>
    <rPh sb="311" eb="314">
      <t>ゲスイドウ</t>
    </rPh>
    <rPh sb="314" eb="316">
      <t>カンロ</t>
    </rPh>
    <rPh sb="316" eb="318">
      <t>フセツ</t>
    </rPh>
    <rPh sb="318" eb="320">
      <t>コウジ</t>
    </rPh>
    <rPh sb="321" eb="322">
      <t>スス</t>
    </rPh>
    <rPh sb="326" eb="327">
      <t>タメ</t>
    </rPh>
    <rPh sb="329" eb="331">
      <t>キギョウ</t>
    </rPh>
    <rPh sb="331" eb="332">
      <t>サイ</t>
    </rPh>
    <rPh sb="333" eb="335">
      <t>カリイレ</t>
    </rPh>
    <rPh sb="335" eb="336">
      <t>ガク</t>
    </rPh>
    <rPh sb="337" eb="339">
      <t>コンゴ</t>
    </rPh>
    <rPh sb="342" eb="343">
      <t>フ</t>
    </rPh>
    <rPh sb="349" eb="352">
      <t>シヨウリョウ</t>
    </rPh>
    <rPh sb="352" eb="353">
      <t>キン</t>
    </rPh>
    <rPh sb="354" eb="356">
      <t>ゾウカ</t>
    </rPh>
    <rPh sb="363" eb="365">
      <t>ヒリツ</t>
    </rPh>
    <rPh sb="366" eb="368">
      <t>テキセツ</t>
    </rPh>
    <rPh sb="369" eb="371">
      <t>ハンイ</t>
    </rPh>
    <rPh sb="372" eb="374">
      <t>スイイ</t>
    </rPh>
    <rPh sb="381" eb="383">
      <t>ケイヒ</t>
    </rPh>
    <rPh sb="383" eb="385">
      <t>カイシュウ</t>
    </rPh>
    <rPh sb="385" eb="386">
      <t>リツ</t>
    </rPh>
    <rPh sb="392" eb="394">
      <t>レイワ</t>
    </rPh>
    <rPh sb="395" eb="397">
      <t>ネンド</t>
    </rPh>
    <rPh sb="399" eb="401">
      <t>コウエイ</t>
    </rPh>
    <rPh sb="401" eb="403">
      <t>キギョウ</t>
    </rPh>
    <rPh sb="403" eb="405">
      <t>カイケイ</t>
    </rPh>
    <rPh sb="405" eb="406">
      <t>ホウ</t>
    </rPh>
    <rPh sb="406" eb="408">
      <t>テキヨウ</t>
    </rPh>
    <rPh sb="408" eb="410">
      <t>イタク</t>
    </rPh>
    <rPh sb="411" eb="413">
      <t>シサン</t>
    </rPh>
    <rPh sb="413" eb="415">
      <t>チョウサ</t>
    </rPh>
    <rPh sb="416" eb="418">
      <t>ヒョウカ</t>
    </rPh>
    <rPh sb="419" eb="421">
      <t>ジッシ</t>
    </rPh>
    <rPh sb="429" eb="431">
      <t>オスイ</t>
    </rPh>
    <rPh sb="431" eb="433">
      <t>ショリ</t>
    </rPh>
    <rPh sb="433" eb="434">
      <t>ヒ</t>
    </rPh>
    <rPh sb="435" eb="437">
      <t>ゾウカ</t>
    </rPh>
    <rPh sb="442" eb="444">
      <t>レイワ</t>
    </rPh>
    <rPh sb="445" eb="446">
      <t>ネン</t>
    </rPh>
    <rPh sb="446" eb="447">
      <t>ド</t>
    </rPh>
    <rPh sb="450" eb="452">
      <t>イコウ</t>
    </rPh>
    <rPh sb="453" eb="455">
      <t>カンリョウ</t>
    </rPh>
    <rPh sb="460" eb="461">
      <t>ホウ</t>
    </rPh>
    <rPh sb="461" eb="463">
      <t>テキヨウ</t>
    </rPh>
    <rPh sb="463" eb="464">
      <t>カ</t>
    </rPh>
    <rPh sb="464" eb="465">
      <t>ゴ</t>
    </rPh>
    <rPh sb="466" eb="468">
      <t>レイワ</t>
    </rPh>
    <rPh sb="469" eb="470">
      <t>ネン</t>
    </rPh>
    <rPh sb="470" eb="471">
      <t>ド</t>
    </rPh>
    <rPh sb="471" eb="473">
      <t>イコウ</t>
    </rPh>
    <rPh sb="482" eb="484">
      <t>オスイ</t>
    </rPh>
    <rPh sb="484" eb="486">
      <t>ショリ</t>
    </rPh>
    <rPh sb="486" eb="487">
      <t>ヒ</t>
    </rPh>
    <rPh sb="488" eb="490">
      <t>サクゲン</t>
    </rPh>
    <rPh sb="491" eb="492">
      <t>オコナ</t>
    </rPh>
    <rPh sb="493" eb="494">
      <t>ミギ</t>
    </rPh>
    <rPh sb="494" eb="495">
      <t>ア</t>
    </rPh>
    <rPh sb="498" eb="500">
      <t>スイイ</t>
    </rPh>
    <rPh sb="507" eb="509">
      <t>オスイ</t>
    </rPh>
    <rPh sb="509" eb="511">
      <t>ショリ</t>
    </rPh>
    <rPh sb="511" eb="513">
      <t>ゲンカ</t>
    </rPh>
    <rPh sb="519" eb="522">
      <t>ゲスイドウ</t>
    </rPh>
    <rPh sb="522" eb="524">
      <t>ジギョウ</t>
    </rPh>
    <rPh sb="524" eb="526">
      <t>コウジ</t>
    </rPh>
    <rPh sb="529" eb="531">
      <t>マイトシ</t>
    </rPh>
    <rPh sb="531" eb="534">
      <t>シヨウシャ</t>
    </rPh>
    <rPh sb="535" eb="537">
      <t>ゾウカ</t>
    </rPh>
    <rPh sb="545" eb="547">
      <t>オスイ</t>
    </rPh>
    <rPh sb="547" eb="549">
      <t>ショリ</t>
    </rPh>
    <rPh sb="549" eb="551">
      <t>ゲンカ</t>
    </rPh>
    <rPh sb="552" eb="554">
      <t>キソ</t>
    </rPh>
    <rPh sb="562" eb="564">
      <t>ゾウカ</t>
    </rPh>
    <rPh sb="571" eb="573">
      <t>ショリ</t>
    </rPh>
    <rPh sb="573" eb="575">
      <t>スイリョウ</t>
    </rPh>
    <rPh sb="576" eb="578">
      <t>ゾウカ</t>
    </rPh>
    <rPh sb="583" eb="585">
      <t>テイジョウ</t>
    </rPh>
    <rPh sb="585" eb="586">
      <t>テキ</t>
    </rPh>
    <rPh sb="587" eb="589">
      <t>イジ</t>
    </rPh>
    <rPh sb="589" eb="592">
      <t>カンリヒ</t>
    </rPh>
    <rPh sb="593" eb="595">
      <t>ゾウカ</t>
    </rPh>
    <rPh sb="601" eb="603">
      <t>ゲンカ</t>
    </rPh>
    <rPh sb="604" eb="606">
      <t>オオハバ</t>
    </rPh>
    <rPh sb="607" eb="609">
      <t>ゾウカ</t>
    </rPh>
    <rPh sb="610" eb="612">
      <t>ヨクセイ</t>
    </rPh>
    <rPh sb="618" eb="620">
      <t>キキ</t>
    </rPh>
    <rPh sb="621" eb="623">
      <t>シュウゼン</t>
    </rPh>
    <rPh sb="623" eb="624">
      <t>ナド</t>
    </rPh>
    <rPh sb="624" eb="626">
      <t>ケイカク</t>
    </rPh>
    <rPh sb="626" eb="627">
      <t>テキ</t>
    </rPh>
    <rPh sb="628" eb="630">
      <t>ジッシ</t>
    </rPh>
    <rPh sb="637" eb="639">
      <t>スイジュン</t>
    </rPh>
    <rPh sb="640" eb="642">
      <t>イジ</t>
    </rPh>
    <rPh sb="649" eb="652">
      <t>スイセンカ</t>
    </rPh>
    <rPh sb="652" eb="653">
      <t>リツ</t>
    </rPh>
    <rPh sb="664" eb="667">
      <t>ゲスイドウ</t>
    </rPh>
    <rPh sb="668" eb="670">
      <t>キョウヨウ</t>
    </rPh>
    <rPh sb="670" eb="672">
      <t>カイシ</t>
    </rPh>
    <rPh sb="673" eb="674">
      <t>スス</t>
    </rPh>
    <rPh sb="679" eb="680">
      <t>ミギ</t>
    </rPh>
    <rPh sb="680" eb="681">
      <t>ア</t>
    </rPh>
    <rPh sb="684" eb="686">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</si>
</sst>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8"/>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7" fillId="0" borderId="6"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E21-48BC-8275-645CDF02FBD4}"/>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0.13</c:v>
                </c:pt>
                <c:pt idx="1">
                  <c:v>0.13</c:v>
                </c:pt>
                <c:pt idx="2">
                  <c:v>0.09</c:v>
                </c:pt>
                <c:pt idx="3">
                  <c:v>0.06</c:v>
                </c:pt>
                <c:pt idx="4">
                  <c:v>0.02</c:v>
                </c:pt>
              </c:numCache>
            </c:numRef>
          </c:val>
          <c:smooth val="0"/>
          <c:extLst>
            <c:ext xmlns:c16="http://schemas.microsoft.com/office/drawing/2014/chart" uri="{C3380CC4-5D6E-409C-BE32-E72D297353CC}">
              <c16:uniqueId val="{00000001-7E21-48BC-8275-645CDF02FBD4}"/>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82.48</c:v>
                </c:pt>
                <c:pt idx="1">
                  <c:v>80.349999999999994</c:v>
                </c:pt>
                <c:pt idx="2">
                  <c:v>108.16</c:v>
                </c:pt>
                <c:pt idx="3">
                  <c:v>86.27</c:v>
                </c:pt>
                <c:pt idx="4">
                  <c:v>90.13</c:v>
                </c:pt>
              </c:numCache>
            </c:numRef>
          </c:val>
          <c:extLst>
            <c:ext xmlns:c16="http://schemas.microsoft.com/office/drawing/2014/chart" uri="{C3380CC4-5D6E-409C-BE32-E72D297353CC}">
              <c16:uniqueId val="{00000000-3461-457A-AB0C-15CF32E27BC4}"/>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461-457A-AB0C-15CF32E27BC4}"/>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CB-4586-957B-93167DB13A7F}"/>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CB-4586-957B-93167DB13A7F}"/>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8B2-4A83-A008-66A29B9318E8}"/>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8B2-4A83-A008-66A29B9318E8}"/>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73C-4838-8748-84B5E363C89B}"/>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73C-4838-8748-84B5E363C89B}"/>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2A7-4B04-9CA7-79E7E9E8C6B1}"/>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A7-4B04-9CA7-79E7E9E8C6B1}"/>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681.64</c:v>
                </c:pt>
                <c:pt idx="1">
                  <c:v>723</c:v>
                </c:pt>
                <c:pt idx="2">
                  <c:v>327.23</c:v>
                </c:pt>
                <c:pt idx="3">
                  <c:v>701.16</c:v>
                </c:pt>
                <c:pt idx="4">
                  <c:v>741.2</c:v>
                </c:pt>
              </c:numCache>
            </c:numRef>
          </c:val>
          <c:extLst>
            <c:ext xmlns:c16="http://schemas.microsoft.com/office/drawing/2014/chart" uri="{C3380CC4-5D6E-409C-BE32-E72D297353CC}">
              <c16:uniqueId val="{00000000-2BE3-4495-8EBB-680FD33FDAA6}"/>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1592.72</c:v>
                </c:pt>
                <c:pt idx="1">
                  <c:v>1223.96</c:v>
                </c:pt>
                <c:pt idx="2">
                  <c:v>1269.1500000000001</c:v>
                </c:pt>
                <c:pt idx="3">
                  <c:v>1087.96</c:v>
                </c:pt>
                <c:pt idx="4">
                  <c:v>1209.45</c:v>
                </c:pt>
              </c:numCache>
            </c:numRef>
          </c:val>
          <c:smooth val="0"/>
          <c:extLst>
            <c:ext xmlns:c16="http://schemas.microsoft.com/office/drawing/2014/chart" uri="{C3380CC4-5D6E-409C-BE32-E72D297353CC}">
              <c16:uniqueId val="{00000001-2BE3-4495-8EBB-680FD33FDAA6}"/>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85.27</c:v>
                </c:pt>
                <c:pt idx="1">
                  <c:v>85.52</c:v>
                </c:pt>
                <c:pt idx="2">
                  <c:v>86.94</c:v>
                </c:pt>
                <c:pt idx="3">
                  <c:v>88.3</c:v>
                </c:pt>
                <c:pt idx="4">
                  <c:v>83.92</c:v>
                </c:pt>
              </c:numCache>
            </c:numRef>
          </c:val>
          <c:extLst>
            <c:ext xmlns:c16="http://schemas.microsoft.com/office/drawing/2014/chart" uri="{C3380CC4-5D6E-409C-BE32-E72D297353CC}">
              <c16:uniqueId val="{00000000-2991-49AE-B000-785A7820B9D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53.7</c:v>
                </c:pt>
                <c:pt idx="1">
                  <c:v>61.54</c:v>
                </c:pt>
                <c:pt idx="2">
                  <c:v>63.97</c:v>
                </c:pt>
                <c:pt idx="3">
                  <c:v>59.67</c:v>
                </c:pt>
                <c:pt idx="4">
                  <c:v>55.93</c:v>
                </c:pt>
              </c:numCache>
            </c:numRef>
          </c:val>
          <c:smooth val="0"/>
          <c:extLst>
            <c:ext xmlns:c16="http://schemas.microsoft.com/office/drawing/2014/chart" uri="{C3380CC4-5D6E-409C-BE32-E72D297353CC}">
              <c16:uniqueId val="{00000001-2991-49AE-B000-785A7820B9D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209.84</c:v>
                </c:pt>
                <c:pt idx="1">
                  <c:v>217.1</c:v>
                </c:pt>
                <c:pt idx="2">
                  <c:v>199.48</c:v>
                </c:pt>
                <c:pt idx="3">
                  <c:v>200.76</c:v>
                </c:pt>
                <c:pt idx="4">
                  <c:v>208.53</c:v>
                </c:pt>
              </c:numCache>
            </c:numRef>
          </c:val>
          <c:extLst>
            <c:ext xmlns:c16="http://schemas.microsoft.com/office/drawing/2014/chart" uri="{C3380CC4-5D6E-409C-BE32-E72D297353CC}">
              <c16:uniqueId val="{00000000-D10C-4186-ADB8-A6AE0EF27B9C}"/>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300.35000000000002</c:v>
                </c:pt>
                <c:pt idx="1">
                  <c:v>267.86</c:v>
                </c:pt>
                <c:pt idx="2">
                  <c:v>256.82</c:v>
                </c:pt>
                <c:pt idx="3">
                  <c:v>270.60000000000002</c:v>
                </c:pt>
                <c:pt idx="4">
                  <c:v>289.60000000000002</c:v>
                </c:pt>
              </c:numCache>
            </c:numRef>
          </c:val>
          <c:smooth val="0"/>
          <c:extLst>
            <c:ext xmlns:c16="http://schemas.microsoft.com/office/drawing/2014/chart" uri="{C3380CC4-5D6E-409C-BE32-E72D297353CC}">
              <c16:uniqueId val="{00000001-D10C-4186-ADB8-A6AE0EF27B9C}"/>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4B6-4CD2-8CD6-69D73BBD148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37.72</c:v>
                </c:pt>
                <c:pt idx="1">
                  <c:v>37.08</c:v>
                </c:pt>
                <c:pt idx="2">
                  <c:v>37.46</c:v>
                </c:pt>
                <c:pt idx="3">
                  <c:v>37.65</c:v>
                </c:pt>
                <c:pt idx="4">
                  <c:v>36.71</c:v>
                </c:pt>
              </c:numCache>
            </c:numRef>
          </c:val>
          <c:smooth val="0"/>
          <c:extLst>
            <c:ext xmlns:c16="http://schemas.microsoft.com/office/drawing/2014/chart" uri="{C3380CC4-5D6E-409C-BE32-E72D297353CC}">
              <c16:uniqueId val="{00000001-84B6-4CD2-8CD6-69D73BBD148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64.92</c:v>
                </c:pt>
                <c:pt idx="1">
                  <c:v>67.37</c:v>
                </c:pt>
                <c:pt idx="2">
                  <c:v>70.69</c:v>
                </c:pt>
                <c:pt idx="3">
                  <c:v>72.66</c:v>
                </c:pt>
                <c:pt idx="4">
                  <c:v>76.849999999999994</c:v>
                </c:pt>
              </c:numCache>
            </c:numRef>
          </c:val>
          <c:extLst>
            <c:ext xmlns:c16="http://schemas.microsoft.com/office/drawing/2014/chart" uri="{C3380CC4-5D6E-409C-BE32-E72D297353CC}">
              <c16:uniqueId val="{00000000-10BC-46C6-B480-E538C0AAE0DD}"/>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68.459999999999994</c:v>
                </c:pt>
                <c:pt idx="1">
                  <c:v>67.22</c:v>
                </c:pt>
                <c:pt idx="2">
                  <c:v>67.459999999999994</c:v>
                </c:pt>
                <c:pt idx="3">
                  <c:v>67.37</c:v>
                </c:pt>
                <c:pt idx="4">
                  <c:v>70.05</c:v>
                </c:pt>
              </c:numCache>
            </c:numRef>
          </c:val>
          <c:smooth val="0"/>
          <c:extLst>
            <c:ext xmlns:c16="http://schemas.microsoft.com/office/drawing/2014/chart" uri="{C3380CC4-5D6E-409C-BE32-E72D297353CC}">
              <c16:uniqueId val="{00000001-10BC-46C6-B480-E538C0AAE0DD}"/>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【1,260.21】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【215.41】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【75.29】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W1" zoomScale="115" zoomScaleNormal="115" workbookViewId="0">
      <selection activeCell="BH36" sqref="BH3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佐賀県　みやき町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特定環境保全公共下水道</v>
      </c>
      <c r="Q8" s="49"/>
      <c r="R8" s="49"/>
      <c r="S8" s="49"/>
      <c r="T8" s="49"/>
      <c r="U8" s="49"/>
      <c r="V8" s="49"/>
      <c r="W8" s="49" t="str">
        <f>データ!L6</f>
        <v>D3</v>
      </c>
      <c r="X8" s="49"/>
      <c r="Y8" s="49"/>
      <c r="Z8" s="49"/>
      <c r="AA8" s="49"/>
      <c r="AB8" s="49"/>
      <c r="AC8" s="49"/>
      <c r="AD8" s="50" t="str">
        <f>データ!$M$6</f>
        <v>非設置</v>
      </c>
      <c r="AE8" s="50"/>
      <c r="AF8" s="50"/>
      <c r="AG8" s="50"/>
      <c r="AH8" s="50"/>
      <c r="AI8" s="50"/>
      <c r="AJ8" s="50"/>
      <c r="AK8" s="3"/>
      <c r="AL8" s="51">
        <f>データ!S6</f>
        <v>25748</v>
      </c>
      <c r="AM8" s="51"/>
      <c r="AN8" s="51"/>
      <c r="AO8" s="51"/>
      <c r="AP8" s="51"/>
      <c r="AQ8" s="51"/>
      <c r="AR8" s="51"/>
      <c r="AS8" s="51"/>
      <c r="AT8" s="46">
        <f>データ!T6</f>
        <v>51.92</v>
      </c>
      <c r="AU8" s="46"/>
      <c r="AV8" s="46"/>
      <c r="AW8" s="46"/>
      <c r="AX8" s="46"/>
      <c r="AY8" s="46"/>
      <c r="AZ8" s="46"/>
      <c r="BA8" s="46"/>
      <c r="BB8" s="46">
        <f>データ!U6</f>
        <v>495.92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15.19</v>
      </c>
      <c r="Q10" s="46"/>
      <c r="R10" s="46"/>
      <c r="S10" s="46"/>
      <c r="T10" s="46"/>
      <c r="U10" s="46"/>
      <c r="V10" s="46"/>
      <c r="W10" s="46">
        <f>データ!Q6</f>
        <v>100</v>
      </c>
      <c r="X10" s="46"/>
      <c r="Y10" s="46"/>
      <c r="Z10" s="46"/>
      <c r="AA10" s="46"/>
      <c r="AB10" s="46"/>
      <c r="AC10" s="46"/>
      <c r="AD10" s="51">
        <f>データ!R6</f>
        <v>3850</v>
      </c>
      <c r="AE10" s="51"/>
      <c r="AF10" s="51"/>
      <c r="AG10" s="51"/>
      <c r="AH10" s="51"/>
      <c r="AI10" s="51"/>
      <c r="AJ10" s="51"/>
      <c r="AK10" s="2"/>
      <c r="AL10" s="51">
        <f>データ!V6</f>
        <v>3914</v>
      </c>
      <c r="AM10" s="51"/>
      <c r="AN10" s="51"/>
      <c r="AO10" s="51"/>
      <c r="AP10" s="51"/>
      <c r="AQ10" s="51"/>
      <c r="AR10" s="51"/>
      <c r="AS10" s="51"/>
      <c r="AT10" s="46">
        <f>データ!W6</f>
        <v>1.41</v>
      </c>
      <c r="AU10" s="46"/>
      <c r="AV10" s="46"/>
      <c r="AW10" s="46"/>
      <c r="AX10" s="46"/>
      <c r="AY10" s="46"/>
      <c r="AZ10" s="46"/>
      <c r="BA10" s="46"/>
      <c r="BB10" s="46">
        <f>データ!X6</f>
        <v>2775.89</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6" t="s">
        <v>118</v>
      </c>
      <c r="BM16" s="77"/>
      <c r="BN16" s="77"/>
      <c r="BO16" s="77"/>
      <c r="BP16" s="77"/>
      <c r="BQ16" s="77"/>
      <c r="BR16" s="77"/>
      <c r="BS16" s="77"/>
      <c r="BT16" s="77"/>
      <c r="BU16" s="77"/>
      <c r="BV16" s="77"/>
      <c r="BW16" s="77"/>
      <c r="BX16" s="77"/>
      <c r="BY16" s="77"/>
      <c r="BZ16" s="7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6"/>
      <c r="BM17" s="77"/>
      <c r="BN17" s="77"/>
      <c r="BO17" s="77"/>
      <c r="BP17" s="77"/>
      <c r="BQ17" s="77"/>
      <c r="BR17" s="77"/>
      <c r="BS17" s="77"/>
      <c r="BT17" s="77"/>
      <c r="BU17" s="77"/>
      <c r="BV17" s="77"/>
      <c r="BW17" s="77"/>
      <c r="BX17" s="77"/>
      <c r="BY17" s="77"/>
      <c r="BZ17" s="7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6"/>
      <c r="BM18" s="77"/>
      <c r="BN18" s="77"/>
      <c r="BO18" s="77"/>
      <c r="BP18" s="77"/>
      <c r="BQ18" s="77"/>
      <c r="BR18" s="77"/>
      <c r="BS18" s="77"/>
      <c r="BT18" s="77"/>
      <c r="BU18" s="77"/>
      <c r="BV18" s="77"/>
      <c r="BW18" s="77"/>
      <c r="BX18" s="77"/>
      <c r="BY18" s="77"/>
      <c r="BZ18" s="7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6"/>
      <c r="BM19" s="77"/>
      <c r="BN19" s="77"/>
      <c r="BO19" s="77"/>
      <c r="BP19" s="77"/>
      <c r="BQ19" s="77"/>
      <c r="BR19" s="77"/>
      <c r="BS19" s="77"/>
      <c r="BT19" s="77"/>
      <c r="BU19" s="77"/>
      <c r="BV19" s="77"/>
      <c r="BW19" s="77"/>
      <c r="BX19" s="77"/>
      <c r="BY19" s="77"/>
      <c r="BZ19" s="7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6"/>
      <c r="BM20" s="77"/>
      <c r="BN20" s="77"/>
      <c r="BO20" s="77"/>
      <c r="BP20" s="77"/>
      <c r="BQ20" s="77"/>
      <c r="BR20" s="77"/>
      <c r="BS20" s="77"/>
      <c r="BT20" s="77"/>
      <c r="BU20" s="77"/>
      <c r="BV20" s="77"/>
      <c r="BW20" s="77"/>
      <c r="BX20" s="77"/>
      <c r="BY20" s="77"/>
      <c r="BZ20" s="7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6"/>
      <c r="BM21" s="77"/>
      <c r="BN21" s="77"/>
      <c r="BO21" s="77"/>
      <c r="BP21" s="77"/>
      <c r="BQ21" s="77"/>
      <c r="BR21" s="77"/>
      <c r="BS21" s="77"/>
      <c r="BT21" s="77"/>
      <c r="BU21" s="77"/>
      <c r="BV21" s="77"/>
      <c r="BW21" s="77"/>
      <c r="BX21" s="77"/>
      <c r="BY21" s="77"/>
      <c r="BZ21" s="7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6"/>
      <c r="BM22" s="77"/>
      <c r="BN22" s="77"/>
      <c r="BO22" s="77"/>
      <c r="BP22" s="77"/>
      <c r="BQ22" s="77"/>
      <c r="BR22" s="77"/>
      <c r="BS22" s="77"/>
      <c r="BT22" s="77"/>
      <c r="BU22" s="77"/>
      <c r="BV22" s="77"/>
      <c r="BW22" s="77"/>
      <c r="BX22" s="77"/>
      <c r="BY22" s="77"/>
      <c r="BZ22" s="7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6"/>
      <c r="BM23" s="77"/>
      <c r="BN23" s="77"/>
      <c r="BO23" s="77"/>
      <c r="BP23" s="77"/>
      <c r="BQ23" s="77"/>
      <c r="BR23" s="77"/>
      <c r="BS23" s="77"/>
      <c r="BT23" s="77"/>
      <c r="BU23" s="77"/>
      <c r="BV23" s="77"/>
      <c r="BW23" s="77"/>
      <c r="BX23" s="77"/>
      <c r="BY23" s="77"/>
      <c r="BZ23" s="7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6"/>
      <c r="BM24" s="77"/>
      <c r="BN24" s="77"/>
      <c r="BO24" s="77"/>
      <c r="BP24" s="77"/>
      <c r="BQ24" s="77"/>
      <c r="BR24" s="77"/>
      <c r="BS24" s="77"/>
      <c r="BT24" s="77"/>
      <c r="BU24" s="77"/>
      <c r="BV24" s="77"/>
      <c r="BW24" s="77"/>
      <c r="BX24" s="77"/>
      <c r="BY24" s="77"/>
      <c r="BZ24" s="7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6"/>
      <c r="BM25" s="77"/>
      <c r="BN25" s="77"/>
      <c r="BO25" s="77"/>
      <c r="BP25" s="77"/>
      <c r="BQ25" s="77"/>
      <c r="BR25" s="77"/>
      <c r="BS25" s="77"/>
      <c r="BT25" s="77"/>
      <c r="BU25" s="77"/>
      <c r="BV25" s="77"/>
      <c r="BW25" s="77"/>
      <c r="BX25" s="77"/>
      <c r="BY25" s="77"/>
      <c r="BZ25" s="7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6"/>
      <c r="BM26" s="77"/>
      <c r="BN26" s="77"/>
      <c r="BO26" s="77"/>
      <c r="BP26" s="77"/>
      <c r="BQ26" s="77"/>
      <c r="BR26" s="77"/>
      <c r="BS26" s="77"/>
      <c r="BT26" s="77"/>
      <c r="BU26" s="77"/>
      <c r="BV26" s="77"/>
      <c r="BW26" s="77"/>
      <c r="BX26" s="77"/>
      <c r="BY26" s="77"/>
      <c r="BZ26" s="7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6"/>
      <c r="BM27" s="77"/>
      <c r="BN27" s="77"/>
      <c r="BO27" s="77"/>
      <c r="BP27" s="77"/>
      <c r="BQ27" s="77"/>
      <c r="BR27" s="77"/>
      <c r="BS27" s="77"/>
      <c r="BT27" s="77"/>
      <c r="BU27" s="77"/>
      <c r="BV27" s="77"/>
      <c r="BW27" s="77"/>
      <c r="BX27" s="77"/>
      <c r="BY27" s="77"/>
      <c r="BZ27" s="7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6"/>
      <c r="BM28" s="77"/>
      <c r="BN28" s="77"/>
      <c r="BO28" s="77"/>
      <c r="BP28" s="77"/>
      <c r="BQ28" s="77"/>
      <c r="BR28" s="77"/>
      <c r="BS28" s="77"/>
      <c r="BT28" s="77"/>
      <c r="BU28" s="77"/>
      <c r="BV28" s="77"/>
      <c r="BW28" s="77"/>
      <c r="BX28" s="77"/>
      <c r="BY28" s="77"/>
      <c r="BZ28" s="7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6"/>
      <c r="BM29" s="77"/>
      <c r="BN29" s="77"/>
      <c r="BO29" s="77"/>
      <c r="BP29" s="77"/>
      <c r="BQ29" s="77"/>
      <c r="BR29" s="77"/>
      <c r="BS29" s="77"/>
      <c r="BT29" s="77"/>
      <c r="BU29" s="77"/>
      <c r="BV29" s="77"/>
      <c r="BW29" s="77"/>
      <c r="BX29" s="77"/>
      <c r="BY29" s="77"/>
      <c r="BZ29" s="7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6"/>
      <c r="BM30" s="77"/>
      <c r="BN30" s="77"/>
      <c r="BO30" s="77"/>
      <c r="BP30" s="77"/>
      <c r="BQ30" s="77"/>
      <c r="BR30" s="77"/>
      <c r="BS30" s="77"/>
      <c r="BT30" s="77"/>
      <c r="BU30" s="77"/>
      <c r="BV30" s="77"/>
      <c r="BW30" s="77"/>
      <c r="BX30" s="77"/>
      <c r="BY30" s="77"/>
      <c r="BZ30" s="7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6"/>
      <c r="BM31" s="77"/>
      <c r="BN31" s="77"/>
      <c r="BO31" s="77"/>
      <c r="BP31" s="77"/>
      <c r="BQ31" s="77"/>
      <c r="BR31" s="77"/>
      <c r="BS31" s="77"/>
      <c r="BT31" s="77"/>
      <c r="BU31" s="77"/>
      <c r="BV31" s="77"/>
      <c r="BW31" s="77"/>
      <c r="BX31" s="77"/>
      <c r="BY31" s="77"/>
      <c r="BZ31" s="7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6"/>
      <c r="BM32" s="77"/>
      <c r="BN32" s="77"/>
      <c r="BO32" s="77"/>
      <c r="BP32" s="77"/>
      <c r="BQ32" s="77"/>
      <c r="BR32" s="77"/>
      <c r="BS32" s="77"/>
      <c r="BT32" s="77"/>
      <c r="BU32" s="77"/>
      <c r="BV32" s="77"/>
      <c r="BW32" s="77"/>
      <c r="BX32" s="77"/>
      <c r="BY32" s="77"/>
      <c r="BZ32" s="7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6"/>
      <c r="BM33" s="77"/>
      <c r="BN33" s="77"/>
      <c r="BO33" s="77"/>
      <c r="BP33" s="77"/>
      <c r="BQ33" s="77"/>
      <c r="BR33" s="77"/>
      <c r="BS33" s="77"/>
      <c r="BT33" s="77"/>
      <c r="BU33" s="77"/>
      <c r="BV33" s="77"/>
      <c r="BW33" s="77"/>
      <c r="BX33" s="77"/>
      <c r="BY33" s="77"/>
      <c r="BZ33" s="78"/>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6"/>
      <c r="BM34" s="77"/>
      <c r="BN34" s="77"/>
      <c r="BO34" s="77"/>
      <c r="BP34" s="77"/>
      <c r="BQ34" s="77"/>
      <c r="BR34" s="77"/>
      <c r="BS34" s="77"/>
      <c r="BT34" s="77"/>
      <c r="BU34" s="77"/>
      <c r="BV34" s="77"/>
      <c r="BW34" s="77"/>
      <c r="BX34" s="77"/>
      <c r="BY34" s="77"/>
      <c r="BZ34" s="78"/>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6"/>
      <c r="BM35" s="77"/>
      <c r="BN35" s="77"/>
      <c r="BO35" s="77"/>
      <c r="BP35" s="77"/>
      <c r="BQ35" s="77"/>
      <c r="BR35" s="77"/>
      <c r="BS35" s="77"/>
      <c r="BT35" s="77"/>
      <c r="BU35" s="77"/>
      <c r="BV35" s="77"/>
      <c r="BW35" s="77"/>
      <c r="BX35" s="77"/>
      <c r="BY35" s="77"/>
      <c r="BZ35" s="7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6"/>
      <c r="BM36" s="77"/>
      <c r="BN36" s="77"/>
      <c r="BO36" s="77"/>
      <c r="BP36" s="77"/>
      <c r="BQ36" s="77"/>
      <c r="BR36" s="77"/>
      <c r="BS36" s="77"/>
      <c r="BT36" s="77"/>
      <c r="BU36" s="77"/>
      <c r="BV36" s="77"/>
      <c r="BW36" s="77"/>
      <c r="BX36" s="77"/>
      <c r="BY36" s="77"/>
      <c r="BZ36" s="7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6"/>
      <c r="BM37" s="77"/>
      <c r="BN37" s="77"/>
      <c r="BO37" s="77"/>
      <c r="BP37" s="77"/>
      <c r="BQ37" s="77"/>
      <c r="BR37" s="77"/>
      <c r="BS37" s="77"/>
      <c r="BT37" s="77"/>
      <c r="BU37" s="77"/>
      <c r="BV37" s="77"/>
      <c r="BW37" s="77"/>
      <c r="BX37" s="77"/>
      <c r="BY37" s="77"/>
      <c r="BZ37" s="7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6"/>
      <c r="BM38" s="77"/>
      <c r="BN38" s="77"/>
      <c r="BO38" s="77"/>
      <c r="BP38" s="77"/>
      <c r="BQ38" s="77"/>
      <c r="BR38" s="77"/>
      <c r="BS38" s="77"/>
      <c r="BT38" s="77"/>
      <c r="BU38" s="77"/>
      <c r="BV38" s="77"/>
      <c r="BW38" s="77"/>
      <c r="BX38" s="77"/>
      <c r="BY38" s="77"/>
      <c r="BZ38" s="7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6"/>
      <c r="BM39" s="77"/>
      <c r="BN39" s="77"/>
      <c r="BO39" s="77"/>
      <c r="BP39" s="77"/>
      <c r="BQ39" s="77"/>
      <c r="BR39" s="77"/>
      <c r="BS39" s="77"/>
      <c r="BT39" s="77"/>
      <c r="BU39" s="77"/>
      <c r="BV39" s="77"/>
      <c r="BW39" s="77"/>
      <c r="BX39" s="77"/>
      <c r="BY39" s="77"/>
      <c r="BZ39" s="7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6"/>
      <c r="BM40" s="77"/>
      <c r="BN40" s="77"/>
      <c r="BO40" s="77"/>
      <c r="BP40" s="77"/>
      <c r="BQ40" s="77"/>
      <c r="BR40" s="77"/>
      <c r="BS40" s="77"/>
      <c r="BT40" s="77"/>
      <c r="BU40" s="77"/>
      <c r="BV40" s="77"/>
      <c r="BW40" s="77"/>
      <c r="BX40" s="77"/>
      <c r="BY40" s="77"/>
      <c r="BZ40" s="7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6"/>
      <c r="BM41" s="77"/>
      <c r="BN41" s="77"/>
      <c r="BO41" s="77"/>
      <c r="BP41" s="77"/>
      <c r="BQ41" s="77"/>
      <c r="BR41" s="77"/>
      <c r="BS41" s="77"/>
      <c r="BT41" s="77"/>
      <c r="BU41" s="77"/>
      <c r="BV41" s="77"/>
      <c r="BW41" s="77"/>
      <c r="BX41" s="77"/>
      <c r="BY41" s="77"/>
      <c r="BZ41" s="7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6"/>
      <c r="BM42" s="77"/>
      <c r="BN42" s="77"/>
      <c r="BO42" s="77"/>
      <c r="BP42" s="77"/>
      <c r="BQ42" s="77"/>
      <c r="BR42" s="77"/>
      <c r="BS42" s="77"/>
      <c r="BT42" s="77"/>
      <c r="BU42" s="77"/>
      <c r="BV42" s="77"/>
      <c r="BW42" s="77"/>
      <c r="BX42" s="77"/>
      <c r="BY42" s="77"/>
      <c r="BZ42" s="7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6"/>
      <c r="BM43" s="77"/>
      <c r="BN43" s="77"/>
      <c r="BO43" s="77"/>
      <c r="BP43" s="77"/>
      <c r="BQ43" s="77"/>
      <c r="BR43" s="77"/>
      <c r="BS43" s="77"/>
      <c r="BT43" s="77"/>
      <c r="BU43" s="77"/>
      <c r="BV43" s="77"/>
      <c r="BW43" s="77"/>
      <c r="BX43" s="77"/>
      <c r="BY43" s="77"/>
      <c r="BZ43" s="7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116</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117</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【1,260.21】</v>
      </c>
      <c r="I86" s="26" t="str">
        <f>データ!CA6</f>
        <v>【75.29】</v>
      </c>
      <c r="J86" s="26" t="str">
        <f>データ!CL6</f>
        <v>【215.41】</v>
      </c>
      <c r="K86" s="26" t="str">
        <f>データ!CW6</f>
        <v>【42.90】</v>
      </c>
      <c r="L86" s="26" t="str">
        <f>データ!DH6</f>
        <v>【84.75】</v>
      </c>
      <c r="M86" s="26" t="s">
        <v>43</v>
      </c>
      <c r="N86" s="26" t="s">
        <v>43</v>
      </c>
      <c r="O86" s="26" t="str">
        <f>データ!EO6</f>
        <v>【0.30】</v>
      </c>
    </row>
  </sheetData>
  <sheetProtection algorithmName="SHA-512" hashValue="4ds7UgMajSlrMYu35s2qwVvThGwjpnZvs8tsdRpCLMj/6Hz5kB04fKTFLzxvrIK02/lzAcNIPs/BIRsJ8XwEBw==" saltValue="3HWZ8OxoJ/OPlqyV6c8Le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83" t="s">
        <v>53</v>
      </c>
      <c r="I3" s="84"/>
      <c r="J3" s="84"/>
      <c r="K3" s="84"/>
      <c r="L3" s="84"/>
      <c r="M3" s="84"/>
      <c r="N3" s="84"/>
      <c r="O3" s="84"/>
      <c r="P3" s="84"/>
      <c r="Q3" s="84"/>
      <c r="R3" s="84"/>
      <c r="S3" s="84"/>
      <c r="T3" s="84"/>
      <c r="U3" s="84"/>
      <c r="V3" s="84"/>
      <c r="W3" s="84"/>
      <c r="X3" s="85"/>
      <c r="Y3" s="89" t="s">
        <v>54</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55</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56</v>
      </c>
      <c r="B4" s="30"/>
      <c r="C4" s="30"/>
      <c r="D4" s="30"/>
      <c r="E4" s="30"/>
      <c r="F4" s="30"/>
      <c r="G4" s="30"/>
      <c r="H4" s="86"/>
      <c r="I4" s="87"/>
      <c r="J4" s="87"/>
      <c r="K4" s="87"/>
      <c r="L4" s="87"/>
      <c r="M4" s="87"/>
      <c r="N4" s="87"/>
      <c r="O4" s="87"/>
      <c r="P4" s="87"/>
      <c r="Q4" s="87"/>
      <c r="R4" s="87"/>
      <c r="S4" s="87"/>
      <c r="T4" s="87"/>
      <c r="U4" s="87"/>
      <c r="V4" s="87"/>
      <c r="W4" s="87"/>
      <c r="X4" s="88"/>
      <c r="Y4" s="82" t="s">
        <v>57</v>
      </c>
      <c r="Z4" s="82"/>
      <c r="AA4" s="82"/>
      <c r="AB4" s="82"/>
      <c r="AC4" s="82"/>
      <c r="AD4" s="82"/>
      <c r="AE4" s="82"/>
      <c r="AF4" s="82"/>
      <c r="AG4" s="82"/>
      <c r="AH4" s="82"/>
      <c r="AI4" s="82"/>
      <c r="AJ4" s="82" t="s">
        <v>58</v>
      </c>
      <c r="AK4" s="82"/>
      <c r="AL4" s="82"/>
      <c r="AM4" s="82"/>
      <c r="AN4" s="82"/>
      <c r="AO4" s="82"/>
      <c r="AP4" s="82"/>
      <c r="AQ4" s="82"/>
      <c r="AR4" s="82"/>
      <c r="AS4" s="82"/>
      <c r="AT4" s="82"/>
      <c r="AU4" s="82" t="s">
        <v>59</v>
      </c>
      <c r="AV4" s="82"/>
      <c r="AW4" s="82"/>
      <c r="AX4" s="82"/>
      <c r="AY4" s="82"/>
      <c r="AZ4" s="82"/>
      <c r="BA4" s="82"/>
      <c r="BB4" s="82"/>
      <c r="BC4" s="82"/>
      <c r="BD4" s="82"/>
      <c r="BE4" s="82"/>
      <c r="BF4" s="82" t="s">
        <v>60</v>
      </c>
      <c r="BG4" s="82"/>
      <c r="BH4" s="82"/>
      <c r="BI4" s="82"/>
      <c r="BJ4" s="82"/>
      <c r="BK4" s="82"/>
      <c r="BL4" s="82"/>
      <c r="BM4" s="82"/>
      <c r="BN4" s="82"/>
      <c r="BO4" s="82"/>
      <c r="BP4" s="82"/>
      <c r="BQ4" s="82" t="s">
        <v>61</v>
      </c>
      <c r="BR4" s="82"/>
      <c r="BS4" s="82"/>
      <c r="BT4" s="82"/>
      <c r="BU4" s="82"/>
      <c r="BV4" s="82"/>
      <c r="BW4" s="82"/>
      <c r="BX4" s="82"/>
      <c r="BY4" s="82"/>
      <c r="BZ4" s="82"/>
      <c r="CA4" s="82"/>
      <c r="CB4" s="82" t="s">
        <v>62</v>
      </c>
      <c r="CC4" s="82"/>
      <c r="CD4" s="82"/>
      <c r="CE4" s="82"/>
      <c r="CF4" s="82"/>
      <c r="CG4" s="82"/>
      <c r="CH4" s="82"/>
      <c r="CI4" s="82"/>
      <c r="CJ4" s="82"/>
      <c r="CK4" s="82"/>
      <c r="CL4" s="82"/>
      <c r="CM4" s="82" t="s">
        <v>63</v>
      </c>
      <c r="CN4" s="82"/>
      <c r="CO4" s="82"/>
      <c r="CP4" s="82"/>
      <c r="CQ4" s="82"/>
      <c r="CR4" s="82"/>
      <c r="CS4" s="82"/>
      <c r="CT4" s="82"/>
      <c r="CU4" s="82"/>
      <c r="CV4" s="82"/>
      <c r="CW4" s="82"/>
      <c r="CX4" s="82" t="s">
        <v>64</v>
      </c>
      <c r="CY4" s="82"/>
      <c r="CZ4" s="82"/>
      <c r="DA4" s="82"/>
      <c r="DB4" s="82"/>
      <c r="DC4" s="82"/>
      <c r="DD4" s="82"/>
      <c r="DE4" s="82"/>
      <c r="DF4" s="82"/>
      <c r="DG4" s="82"/>
      <c r="DH4" s="82"/>
      <c r="DI4" s="82" t="s">
        <v>65</v>
      </c>
      <c r="DJ4" s="82"/>
      <c r="DK4" s="82"/>
      <c r="DL4" s="82"/>
      <c r="DM4" s="82"/>
      <c r="DN4" s="82"/>
      <c r="DO4" s="82"/>
      <c r="DP4" s="82"/>
      <c r="DQ4" s="82"/>
      <c r="DR4" s="82"/>
      <c r="DS4" s="82"/>
      <c r="DT4" s="82" t="s">
        <v>66</v>
      </c>
      <c r="DU4" s="82"/>
      <c r="DV4" s="82"/>
      <c r="DW4" s="82"/>
      <c r="DX4" s="82"/>
      <c r="DY4" s="82"/>
      <c r="DZ4" s="82"/>
      <c r="EA4" s="82"/>
      <c r="EB4" s="82"/>
      <c r="EC4" s="82"/>
      <c r="ED4" s="82"/>
      <c r="EE4" s="82" t="s">
        <v>67</v>
      </c>
      <c r="EF4" s="82"/>
      <c r="EG4" s="82"/>
      <c r="EH4" s="82"/>
      <c r="EI4" s="82"/>
      <c r="EJ4" s="82"/>
      <c r="EK4" s="82"/>
      <c r="EL4" s="82"/>
      <c r="EM4" s="82"/>
      <c r="EN4" s="82"/>
      <c r="EO4" s="82"/>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2020</v>
      </c>
      <c r="C6" s="33">
        <f t="shared" ref="C6:X6" si="3">C7</f>
        <v>413461</v>
      </c>
      <c r="D6" s="33">
        <f t="shared" si="3"/>
        <v>47</v>
      </c>
      <c r="E6" s="33">
        <f t="shared" si="3"/>
        <v>17</v>
      </c>
      <c r="F6" s="33">
        <f t="shared" si="3"/>
        <v>4</v>
      </c>
      <c r="G6" s="33">
        <f t="shared" si="3"/>
        <v>0</v>
      </c>
      <c r="H6" s="33" t="str">
        <f t="shared" si="3"/>
        <v>佐賀県　みやき町</v>
      </c>
      <c r="I6" s="33" t="str">
        <f t="shared" si="3"/>
        <v>法非適用</v>
      </c>
      <c r="J6" s="33" t="str">
        <f t="shared" si="3"/>
        <v>下水道事業</v>
      </c>
      <c r="K6" s="33" t="str">
        <f t="shared" si="3"/>
        <v>特定環境保全公共下水道</v>
      </c>
      <c r="L6" s="33" t="str">
        <f t="shared" si="3"/>
        <v>D3</v>
      </c>
      <c r="M6" s="33" t="str">
        <f t="shared" si="3"/>
        <v>非設置</v>
      </c>
      <c r="N6" s="34" t="str">
        <f t="shared" si="3"/>
        <v>-</v>
      </c>
      <c r="O6" s="34" t="str">
        <f t="shared" si="3"/>
        <v>該当数値なし</v>
      </c>
      <c r="P6" s="34">
        <f t="shared" si="3"/>
        <v>15.19</v>
      </c>
      <c r="Q6" s="34">
        <f t="shared" si="3"/>
        <v>100</v>
      </c>
      <c r="R6" s="34">
        <f t="shared" si="3"/>
        <v>3850</v>
      </c>
      <c r="S6" s="34">
        <f t="shared" si="3"/>
        <v>25748</v>
      </c>
      <c r="T6" s="34">
        <f t="shared" si="3"/>
        <v>51.92</v>
      </c>
      <c r="U6" s="34">
        <f t="shared" si="3"/>
        <v>495.92</v>
      </c>
      <c r="V6" s="34">
        <f t="shared" si="3"/>
        <v>3914</v>
      </c>
      <c r="W6" s="34">
        <f t="shared" si="3"/>
        <v>1.41</v>
      </c>
      <c r="X6" s="34">
        <f t="shared" si="3"/>
        <v>2775.89</v>
      </c>
      <c r="Y6" s="35">
        <f>IF(Y7="",NA(),Y7)</f>
        <v>82.48</v>
      </c>
      <c r="Z6" s="35">
        <f t="shared" ref="Z6:AH6" si="4">IF(Z7="",NA(),Z7)</f>
        <v>80.349999999999994</v>
      </c>
      <c r="AA6" s="35">
        <f t="shared" si="4"/>
        <v>108.16</v>
      </c>
      <c r="AB6" s="35">
        <f t="shared" si="4"/>
        <v>86.27</v>
      </c>
      <c r="AC6" s="35">
        <f t="shared" si="4"/>
        <v>90.13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681.64</v>
      </c>
      <c r="BG6" s="35">
        <f t="shared" ref="BG6:BO6" si="7">IF(BG7="",NA(),BG7)</f>
        <v>723</v>
      </c>
      <c r="BH6" s="35">
        <f t="shared" si="7"/>
        <v>327.23</v>
      </c>
      <c r="BI6" s="35">
        <f t="shared" si="7"/>
        <v>701.16</v>
      </c>
      <c r="BJ6" s="35">
        <f t="shared" si="7"/>
        <v>741.2</v>
      </c>
      <c r="BK6" s="35">
        <f t="shared" si="7"/>
        <v>1592.72</v>
      </c>
      <c r="BL6" s="35">
        <f t="shared" si="7"/>
        <v>1223.96</v>
      </c>
      <c r="BM6" s="35">
        <f t="shared" si="7"/>
        <v>1269.1500000000001</v>
      </c>
      <c r="BN6" s="35">
        <f t="shared" si="7"/>
        <v>1087.96</v>
      </c>
      <c r="BO6" s="35">
        <f t="shared" si="7"/>
        <v>1209.45</v>
      </c>
      <c r="BP6" s="34" t="str">
        <f>IF(BP7="","",IF(BP7="-","【-】","【"&amp;SUBSTITUTE(TEXT(BP7,"#,##0.00"),"-","△")&amp;"】"))</f>
        <v>【1,260.21】</v>
      </c>
      <c r="BQ6" s="35">
        <f>IF(BQ7="",NA(),BQ7)</f>
        <v>85.27</v>
      </c>
      <c r="BR6" s="35">
        <f t="shared" ref="BR6:BZ6" si="8">IF(BR7="",NA(),BR7)</f>
        <v>85.52</v>
      </c>
      <c r="BS6" s="35">
        <f t="shared" si="8"/>
        <v>86.94</v>
      </c>
      <c r="BT6" s="35">
        <f t="shared" si="8"/>
        <v>88.3</v>
      </c>
      <c r="BU6" s="35">
        <f t="shared" si="8"/>
        <v>83.92</v>
      </c>
      <c r="BV6" s="35">
        <f t="shared" si="8"/>
        <v>53.7</v>
      </c>
      <c r="BW6" s="35">
        <f t="shared" si="8"/>
        <v>61.54</v>
      </c>
      <c r="BX6" s="35">
        <f t="shared" si="8"/>
        <v>63.97</v>
      </c>
      <c r="BY6" s="35">
        <f t="shared" si="8"/>
        <v>59.67</v>
      </c>
      <c r="BZ6" s="35">
        <f t="shared" si="8"/>
        <v>55.93</v>
      </c>
      <c r="CA6" s="34" t="str">
        <f>IF(CA7="","",IF(CA7="-","【-】","【"&amp;SUBSTITUTE(TEXT(CA7,"#,##0.00"),"-","△")&amp;"】"))</f>
        <v>【75.29】</v>
      </c>
      <c r="CB6" s="35">
        <f>IF(CB7="",NA(),CB7)</f>
        <v>209.84</v>
      </c>
      <c r="CC6" s="35">
        <f t="shared" ref="CC6:CK6" si="9">IF(CC7="",NA(),CC7)</f>
        <v>217.1</v>
      </c>
      <c r="CD6" s="35">
        <f t="shared" si="9"/>
        <v>199.48</v>
      </c>
      <c r="CE6" s="35">
        <f t="shared" si="9"/>
        <v>200.76</v>
      </c>
      <c r="CF6" s="35">
        <f t="shared" si="9"/>
        <v>208.53</v>
      </c>
      <c r="CG6" s="35">
        <f t="shared" si="9"/>
        <v>300.35000000000002</v>
      </c>
      <c r="CH6" s="35">
        <f t="shared" si="9"/>
        <v>267.86</v>
      </c>
      <c r="CI6" s="35">
        <f t="shared" si="9"/>
        <v>256.82</v>
      </c>
      <c r="CJ6" s="35">
        <f t="shared" si="9"/>
        <v>270.60000000000002</v>
      </c>
      <c r="CK6" s="35">
        <f t="shared" si="9"/>
        <v>289.60000000000002</v>
      </c>
      <c r="CL6" s="34" t="str">
        <f>IF(CL7="","",IF(CL7="-","【-】","【"&amp;SUBSTITUTE(TEXT(CL7,"#,##0.00"),"-","△")&amp;"】"))</f>
        <v>【215.41】</v>
      </c>
      <c r="CM6" s="35" t="str">
        <f>IF(CM7="",NA(),CM7)</f>
        <v>-</v>
      </c>
      <c r="CN6" s="35" t="str">
        <f t="shared" ref="CN6:CV6" si="10">IF(CN7="",NA(),CN7)</f>
        <v>-</v>
      </c>
      <c r="CO6" s="35" t="str">
        <f t="shared" si="10"/>
        <v>-</v>
      </c>
      <c r="CP6" s="35" t="str">
        <f t="shared" si="10"/>
        <v>-</v>
      </c>
      <c r="CQ6" s="35" t="str">
        <f t="shared" si="10"/>
        <v>-</v>
      </c>
      <c r="CR6" s="35">
        <f t="shared" si="10"/>
        <v>37.72</v>
      </c>
      <c r="CS6" s="35">
        <f t="shared" si="10"/>
        <v>37.08</v>
      </c>
      <c r="CT6" s="35">
        <f t="shared" si="10"/>
        <v>37.46</v>
      </c>
      <c r="CU6" s="35">
        <f t="shared" si="10"/>
        <v>37.65</v>
      </c>
      <c r="CV6" s="35">
        <f t="shared" si="10"/>
        <v>36.71</v>
      </c>
      <c r="CW6" s="34" t="str">
        <f>IF(CW7="","",IF(CW7="-","【-】","【"&amp;SUBSTITUTE(TEXT(CW7,"#,##0.00"),"-","△")&amp;"】"))</f>
        <v>【42.90】</v>
      </c>
      <c r="CX6" s="35">
        <f>IF(CX7="",NA(),CX7)</f>
        <v>64.92</v>
      </c>
      <c r="CY6" s="35">
        <f t="shared" ref="CY6:DG6" si="11">IF(CY7="",NA(),CY7)</f>
        <v>67.37</v>
      </c>
      <c r="CZ6" s="35">
        <f t="shared" si="11"/>
        <v>70.69</v>
      </c>
      <c r="DA6" s="35">
        <f t="shared" si="11"/>
        <v>72.66</v>
      </c>
      <c r="DB6" s="35">
        <f t="shared" si="11"/>
        <v>76.849999999999994</v>
      </c>
      <c r="DC6" s="35">
        <f t="shared" si="11"/>
        <v>68.459999999999994</v>
      </c>
      <c r="DD6" s="35">
        <f t="shared" si="11"/>
        <v>67.22</v>
      </c>
      <c r="DE6" s="35">
        <f t="shared" si="11"/>
        <v>67.459999999999994</v>
      </c>
      <c r="DF6" s="35">
        <f t="shared" si="11"/>
        <v>67.37</v>
      </c>
      <c r="DG6" s="35">
        <f t="shared" si="11"/>
        <v>70.05</v>
      </c>
      <c r="DH6" s="34" t="str">
        <f>IF(DH7="","",IF(DH7="-","【-】","【"&amp;SUBSTITUTE(TEXT(DH7,"#,##0.00"),"-","△")&amp;"】"))</f>
        <v>【84.75】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0.13</v>
      </c>
      <c r="EK6" s="35">
        <f t="shared" si="14"/>
        <v>0.13</v>
      </c>
      <c r="EL6" s="35">
        <f t="shared" si="14"/>
        <v>0.09</v>
      </c>
      <c r="EM6" s="35">
        <f t="shared" si="14"/>
        <v>0.06</v>
      </c>
      <c r="EN6" s="35">
        <f t="shared" si="14"/>
        <v>0.02</v>
      </c>
      <c r="EO6" s="34" t="str">
        <f>IF(EO7="","",IF(EO7="-","【-】","【"&amp;SUBSTITUTE(TEXT(EO7,"#,##0.00"),"-","△")&amp;"】"))</f>
        <v>【0.30】</v>
      </c>
    </row>
    <row r="7" spans="1:145" s="36" customFormat="1" x14ac:dyDescent="0.15">
      <c r="A7" s="28"/>
      <c r="B7" s="37">
        <v>2020</v>
      </c>
      <c r="C7" s="37">
        <v>413461</v>
      </c>
      <c r="D7" s="37">
        <v>47</v>
      </c>
      <c r="E7" s="37">
        <v>17</v>
      </c>
      <c r="F7" s="37">
        <v>4</v>
      </c>
      <c r="G7" s="37">
        <v>0</v>
      </c>
      <c r="H7" s="37" t="s">
        <v>97</v>
      </c>
      <c r="I7" s="37" t="s">
        <v>98</v>
      </c>
      <c r="J7" s="37" t="s">
        <v>99</v>
      </c>
      <c r="K7" s="37" t="s">
        <v>100</v>
      </c>
      <c r="L7" s="37" t="s">
        <v>101</v>
      </c>
      <c r="M7" s="37" t="s">
        <v>102</v>
      </c>
      <c r="N7" s="38" t="s">
        <v>103</v>
      </c>
      <c r="O7" s="38" t="s">
        <v>104</v>
      </c>
      <c r="P7" s="38">
        <v>15.19</v>
      </c>
      <c r="Q7" s="38">
        <v>100</v>
      </c>
      <c r="R7" s="38">
        <v>3850</v>
      </c>
      <c r="S7" s="38">
        <v>25748</v>
      </c>
      <c r="T7" s="38">
        <v>51.92</v>
      </c>
      <c r="U7" s="38">
        <v>495.92</v>
      </c>
      <c r="V7" s="38">
        <v>3914</v>
      </c>
      <c r="W7" s="38">
        <v>1.41</v>
      </c>
      <c r="X7" s="38">
        <v>2775.89</v>
      </c>
      <c r="Y7" s="38">
        <v>82.48</v>
      </c>
      <c r="Z7" s="38">
        <v>80.349999999999994</v>
      </c>
      <c r="AA7" s="38">
        <v>108.16</v>
      </c>
      <c r="AB7" s="38">
        <v>86.27</v>
      </c>
      <c r="AC7" s="38">
        <v>90.13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681.64</v>
      </c>
      <c r="BG7" s="38">
        <v>723</v>
      </c>
      <c r="BH7" s="38">
        <v>327.23</v>
      </c>
      <c r="BI7" s="38">
        <v>701.16</v>
      </c>
      <c r="BJ7" s="38">
        <v>741.2</v>
      </c>
      <c r="BK7" s="38">
        <v>1592.72</v>
      </c>
      <c r="BL7" s="38">
        <v>1223.96</v>
      </c>
      <c r="BM7" s="38">
        <v>1269.1500000000001</v>
      </c>
      <c r="BN7" s="38">
        <v>1087.96</v>
      </c>
      <c r="BO7" s="38">
        <v>1209.45</v>
      </c>
      <c r="BP7" s="38">
        <v>1260.21</v>
      </c>
      <c r="BQ7" s="38">
        <v>85.27</v>
      </c>
      <c r="BR7" s="38">
        <v>85.52</v>
      </c>
      <c r="BS7" s="38">
        <v>86.94</v>
      </c>
      <c r="BT7" s="38">
        <v>88.3</v>
      </c>
      <c r="BU7" s="38">
        <v>83.92</v>
      </c>
      <c r="BV7" s="38">
        <v>53.7</v>
      </c>
      <c r="BW7" s="38">
        <v>61.54</v>
      </c>
      <c r="BX7" s="38">
        <v>63.97</v>
      </c>
      <c r="BY7" s="38">
        <v>59.67</v>
      </c>
      <c r="BZ7" s="38">
        <v>55.93</v>
      </c>
      <c r="CA7" s="38">
        <v>75.290000000000006</v>
      </c>
      <c r="CB7" s="38">
        <v>209.84</v>
      </c>
      <c r="CC7" s="38">
        <v>217.1</v>
      </c>
      <c r="CD7" s="38">
        <v>199.48</v>
      </c>
      <c r="CE7" s="38">
        <v>200.76</v>
      </c>
      <c r="CF7" s="38">
        <v>208.53</v>
      </c>
      <c r="CG7" s="38">
        <v>300.35000000000002</v>
      </c>
      <c r="CH7" s="38">
        <v>267.86</v>
      </c>
      <c r="CI7" s="38">
        <v>256.82</v>
      </c>
      <c r="CJ7" s="38">
        <v>270.60000000000002</v>
      </c>
      <c r="CK7" s="38">
        <v>289.60000000000002</v>
      </c>
      <c r="CL7" s="38">
        <v>215.41</v>
      </c>
      <c r="CM7" s="38" t="s">
        <v>103</v>
      </c>
      <c r="CN7" s="38" t="s">
        <v>103</v>
      </c>
      <c r="CO7" s="38" t="s">
        <v>103</v>
      </c>
      <c r="CP7" s="38" t="s">
        <v>103</v>
      </c>
      <c r="CQ7" s="38" t="s">
        <v>103</v>
      </c>
      <c r="CR7" s="38">
        <v>37.72</v>
      </c>
      <c r="CS7" s="38">
        <v>37.08</v>
      </c>
      <c r="CT7" s="38">
        <v>37.46</v>
      </c>
      <c r="CU7" s="38">
        <v>37.65</v>
      </c>
      <c r="CV7" s="38">
        <v>36.71</v>
      </c>
      <c r="CW7" s="38">
        <v>42.9</v>
      </c>
      <c r="CX7" s="38">
        <v>64.92</v>
      </c>
      <c r="CY7" s="38">
        <v>67.37</v>
      </c>
      <c r="CZ7" s="38">
        <v>70.69</v>
      </c>
      <c r="DA7" s="38">
        <v>72.66</v>
      </c>
      <c r="DB7" s="38">
        <v>76.849999999999994</v>
      </c>
      <c r="DC7" s="38">
        <v>68.459999999999994</v>
      </c>
      <c r="DD7" s="38">
        <v>67.22</v>
      </c>
      <c r="DE7" s="38">
        <v>67.459999999999994</v>
      </c>
      <c r="DF7" s="38">
        <v>67.37</v>
      </c>
      <c r="DG7" s="38">
        <v>70.05</v>
      </c>
      <c r="DH7" s="38">
        <v>84.75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0.13</v>
      </c>
      <c r="EK7" s="38">
        <v>0.13</v>
      </c>
      <c r="EL7" s="38">
        <v>0.09</v>
      </c>
      <c r="EM7" s="38">
        <v>0.06</v>
      </c>
      <c r="EN7" s="38">
        <v>0.02</v>
      </c>
      <c r="EO7" s="38">
        <v>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110</v>
      </c>
    </row>
    <row r="12" spans="1:145" x14ac:dyDescent="0.15">
      <c r="B12">
        <v>1</v>
      </c>
      <c r="C12">
        <v>1</v>
      </c>
      <c r="D12">
        <v>1</v>
      </c>
      <c r="E12">
        <v>1</v>
      </c>
      <c r="F12">
        <v>2</v>
      </c>
      <c r="G12" t="s">
        <v>111</v>
      </c>
    </row>
    <row r="13" spans="1:145" x14ac:dyDescent="0.15">
      <c r="B13" t="s">
        <v>112</v>
      </c>
      <c r="C13" t="s">
        <v>112</v>
      </c>
      <c r="D13" t="s">
        <v>112</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2021-12-03T07:52:56Z</dcterms:created>
  <dcterms:modified xsi:type="dcterms:W3CDTF">2022-02-07T03:00:50Z</dcterms:modified>
  <cp:category/>
</cp:coreProperties>
</file>