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関連\公営企業　経営比較分析表\H29\"/>
    </mc:Choice>
  </mc:AlternateContent>
  <workbookProtection workbookAlgorithmName="SHA-512" workbookHashValue="ejOq/8m5SD5Nr7n0six+IeaA6AzE18pQF7kn/kInvRWLt5Ug2QdRYIiGCmWa7vnX+4uswsKgk6N1zKLcvNl1VA==" workbookSaltValue="C6q9HnjL2r7Z6fEOiWEW9A=="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I10" i="4"/>
  <c r="AL8" i="4"/>
  <c r="P8" i="4"/>
  <c r="I8" i="4"/>
  <c r="C10" i="5" l="1"/>
  <c r="D10" i="5"/>
  <c r="E10" i="5"/>
  <c r="B10" i="5"/>
</calcChain>
</file>

<file path=xl/sharedStrings.xml><?xml version="1.0" encoding="utf-8"?>
<sst xmlns="http://schemas.openxmlformats.org/spreadsheetml/2006/main" count="245" uniqueCount="126">
  <si>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</si>
  <si>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</si>
  <si>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</si>
  <si>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</si>
  <si>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</si>
  <si>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</si>
  <si>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</si>
  <si>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</si>
  <si>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</si>
  <si>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</si>
  <si>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</si>
  <si>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</si>
  <si>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</si>
  <si>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</si>
  <si>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</si>
  <si>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</si>
  <si>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</si>
  <si>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</si>
  <si>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</si>
  <si>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</si>
  <si>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</si>
  <si>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</si>
  <si>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</si>
  <si>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</si>
  <si>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</si>
  <si>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</si>
  <si>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</si>
  <si>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</si>
  <si>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</si>
  <si>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</si>
  <si>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</si>
  <si>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</si>
  <si>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</si>
  <si>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</si>
  <si>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</si>
  <si>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</si>
  <si>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</si>
  <si>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</si>
  <si>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</si>
  <si>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</si>
  <si>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</si>
  <si>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</si>
  <si>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平成25年度における各指標の類似団体平均値は、当時の事業数を基に算出していますが、企業債残高対事業規模比率及び管渠改善率については、平成26年度の事業数を基に類似団体平均値を算出しています。</t>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</si>
  <si>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</si>
  <si>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</si>
  <si>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</si>
  <si>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</si>
  <si>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</si>
  <si>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</si>
  <si>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</si>
  <si>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</si>
  <si>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</si>
  <si>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</si>
  <si>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</si>
  <si>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</si>
  <si>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</si>
  <si>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</si>
  <si>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</si>
  <si>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</si>
  <si>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</si>
  <si>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</si>
  <si>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</si>
  <si>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</si>
  <si>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</si>
  <si>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</si>
  <si>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</si>
  <si>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</si>
  <si>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</si>
  <si>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</si>
  <si>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</si>
  <si>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</si>
  <si>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</si>
  <si>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</si>
  <si>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</si>
  <si>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</si>
  <si>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</si>
  <si>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</si>
  <si>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</si>
  <si>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</si>
  <si>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</si>
  <si>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</si>
  <si>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</si>
  <si>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</si>
  <si>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</si>
  <si>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</si>
  <si>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</si>
  <si>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</si>
  <si>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</si>
  <si>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</si>
  <si>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</si>
  <si>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</si>
  <si>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</si>
  <si>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</si>
  <si>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</si>
  <si>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</si>
  <si>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</si>
  <si>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</si>
  <si>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</si>
  <si>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</si>
  <si>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</si>
  <si>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</si>
  <si>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</si>
  <si>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</si>
  <si>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</si>
  <si>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</si>
  <si>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</si>
  <si>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</si>
  <si>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</si>
  <si>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</si>
  <si>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</si>
  <si>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</si>
  <si>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</si>
  <si>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</si>
  <si>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特定環境保全公共下水道</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</si>
  <si>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</si>
  <si>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</si>
  <si>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</si>
  <si>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</si>
  <si>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</si>
  <si>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</si>
  <si>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</si>
  <si>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</si>
  <si>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</si>
  <si>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本事業は平成25年度に全体計画の見直しをし210.5ｈａとし、平成37年度に整備を完了する計画である。平成29年度末において106haを整備しており、整備率は５割に達している。
　平成18年6月から供用開始しており、処理区域・処理人口が拡大しているため、水洗化率は年々上昇している。
　平成17年3月の市町村合併により公共下水道事業との2事業をおこなっており、分析上経費を案分している。
　経費回収率については、使用料金の増加や建設費に減少に伴い、汚水処理原価が減少し経費回収率は増加している。
　収益的収支比率については、使用料収入は増加となっているが、汚水処理量の増加に伴う維持管理費等が増加しているために下降傾向となっている。
　汚水処理整備済み地区の未接続者対策や新たな整備地区の早期接続の啓発を行い、経営安定化に向けた収益の増加を図る必要がある。
　</t>
    <rPh sb="144" eb="146">
      <t>ヘイセイ</t>
    </rPh>
    <rPh sb="160" eb="162">
      <t>コウキョウ</t>
    </rPh>
    <rPh sb="162" eb="165">
      <t>ゲスイドウ</t>
    </rPh>
    <rPh sb="165" eb="167">
      <t>ジギョウ</t>
    </rPh>
    <rPh sb="170" eb="172">
      <t>ジギョウ</t>
    </rPh>
    <rPh sb="181" eb="183">
      <t>ブンセキ</t>
    </rPh>
    <rPh sb="183" eb="184">
      <t>ジョウ</t>
    </rPh>
    <rPh sb="184" eb="186">
      <t>ケイヒ</t>
    </rPh>
    <rPh sb="187" eb="189">
      <t>アンブン</t>
    </rPh>
    <rPh sb="279" eb="281">
      <t>オスイ</t>
    </rPh>
    <rPh sb="281" eb="283">
      <t>ショリ</t>
    </rPh>
    <rPh sb="283" eb="284">
      <t>リョウ</t>
    </rPh>
    <rPh sb="285" eb="287">
      <t>ゾウカ</t>
    </rPh>
    <rPh sb="288" eb="289">
      <t>トモナ</t>
    </rPh>
    <rPh sb="290" eb="292">
      <t>イジ</t>
    </rPh>
    <rPh sb="292" eb="295">
      <t>カンリヒ</t>
    </rPh>
    <rPh sb="295" eb="296">
      <t>ナド</t>
    </rPh>
    <phoneticPr fontId="4"/>
  </si>
  <si>
    <t>　平成18年の供用開始から12年目であり老朽化対策については実施していない。しかし、今後想定される定期的な修繕や大規模改修を視野に入れた計画的な財源確保をおこなっていく必要があり、ストックマネジメント計画等を整備していく。</t>
    <phoneticPr fontId="4"/>
  </si>
  <si>
    <t>　供用開始12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てんとしての繰入金の増加も想定される。
　経営の安定化には収入（使用料）の確保が重要事項であり、未接続者への加入啓発に努力する一方、料金改定を含めた収入確保及び効率的な支出に努める必要がある。</t>
    <rPh sb="116" eb="118">
      <t>ゾウカ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</si>
</sst>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99B-4B54-A3B1-94718F3CB29F}"/>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7.0000000000000007E-2</c:v>
                </c:pt>
                <c:pt idx="1">
                  <c:v>0.08</c:v>
                </c:pt>
                <c:pt idx="2">
                  <c:v>0.26</c:v>
                </c:pt>
                <c:pt idx="3">
                  <c:v>0.13</c:v>
                </c:pt>
                <c:pt idx="4">
                  <c:v>0.13</c:v>
                </c:pt>
              </c:numCache>
            </c:numRef>
          </c:val>
          <c:smooth val="0"/>
          <c:extLst>
            <c:ext xmlns:c16="http://schemas.microsoft.com/office/drawing/2014/chart" uri="{C3380CC4-5D6E-409C-BE32-E72D297353CC}">
              <c16:uniqueId val="{00000001-899B-4B54-A3B1-94718F3CB29F}"/>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データ!$Y$6:$AC$6</c:f>
              <c:numCache>
                <c:formatCode>#,##0.00;"△"#,##0.00;"-"</c:formatCode>
                <c:ptCount val="5"/>
                <c:pt idx="0">
                  <c:v>94.04</c:v>
                </c:pt>
                <c:pt idx="1">
                  <c:v>91.68</c:v>
                </c:pt>
                <c:pt idx="2">
                  <c:v>91</c:v>
                </c:pt>
                <c:pt idx="3">
                  <c:v>82.48</c:v>
                </c:pt>
                <c:pt idx="4">
                  <c:v>80.349999999999994</c:v>
                </c:pt>
              </c:numCache>
            </c:numRef>
          </c:val>
          <c:extLst>
            <c:ext xmlns:c16="http://schemas.microsoft.com/office/drawing/2014/chart" uri="{C3380CC4-5D6E-409C-BE32-E72D297353CC}">
              <c16:uniqueId val="{00000000-5063-4D03-921A-3A0E74BB10F4}"/>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063-4D03-921A-3A0E74BB10F4}"/>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EC8-4B42-BCDD-DC1A085CF570}"/>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EC8-4B42-BCDD-DC1A085CF570}"/>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A59-4B4E-9A54-81B0A755DEF9}"/>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A59-4B4E-9A54-81B0A755DEF9}"/>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E3E-4CC6-9476-1CBFA148E9EF}"/>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E3E-4CC6-9476-1CBFA148E9EF}"/>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6F1-4B41-B3ED-7214A72E8D0D}"/>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6F1-4B41-B3ED-7214A72E8D0D}"/>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データ!$BF$6:$BJ$6</c:f>
              <c:numCache>
                <c:formatCode>#,##0.00;"△"#,##0.00;"-"</c:formatCode>
                <c:ptCount val="5"/>
                <c:pt idx="0">
                  <c:v>582.21</c:v>
                </c:pt>
                <c:pt idx="1">
                  <c:v>944.37</c:v>
                </c:pt>
                <c:pt idx="2">
                  <c:v>1151.5999999999999</c:v>
                </c:pt>
                <c:pt idx="3">
                  <c:v>681.64</c:v>
                </c:pt>
                <c:pt idx="4">
                  <c:v>723</c:v>
                </c:pt>
              </c:numCache>
            </c:numRef>
          </c:val>
          <c:extLst>
            <c:ext xmlns:c16="http://schemas.microsoft.com/office/drawing/2014/chart" uri="{C3380CC4-5D6E-409C-BE32-E72D297353CC}">
              <c16:uniqueId val="{00000000-EB4C-4C7E-9B4E-D90069AE86C6}"/>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1554.05</c:v>
                </c:pt>
                <c:pt idx="1">
                  <c:v>1671.86</c:v>
                </c:pt>
                <c:pt idx="2">
                  <c:v>1673.47</c:v>
                </c:pt>
                <c:pt idx="3">
                  <c:v>1592.72</c:v>
                </c:pt>
                <c:pt idx="4">
                  <c:v>1223.96</c:v>
                </c:pt>
              </c:numCache>
            </c:numRef>
          </c:val>
          <c:smooth val="0"/>
          <c:extLst>
            <c:ext xmlns:c16="http://schemas.microsoft.com/office/drawing/2014/chart" uri="{C3380CC4-5D6E-409C-BE32-E72D297353CC}">
              <c16:uniqueId val="{00000001-EB4C-4C7E-9B4E-D90069AE86C6}"/>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データ!$BQ$6:$BU$6</c:f>
              <c:numCache>
                <c:formatCode>#,##0.00;"△"#,##0.00;"-"</c:formatCode>
                <c:ptCount val="5"/>
                <c:pt idx="0">
                  <c:v>82.98</c:v>
                </c:pt>
                <c:pt idx="1">
                  <c:v>65.84</c:v>
                </c:pt>
                <c:pt idx="2">
                  <c:v>65.959999999999994</c:v>
                </c:pt>
                <c:pt idx="3">
                  <c:v>85.27</c:v>
                </c:pt>
                <c:pt idx="4">
                  <c:v>85.52</c:v>
                </c:pt>
              </c:numCache>
            </c:numRef>
          </c:val>
          <c:extLst>
            <c:ext xmlns:c16="http://schemas.microsoft.com/office/drawing/2014/chart" uri="{C3380CC4-5D6E-409C-BE32-E72D297353CC}">
              <c16:uniqueId val="{00000000-658A-4BEB-AC00-9B502CC0EFA2}"/>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53.01</c:v>
                </c:pt>
                <c:pt idx="1">
                  <c:v>50.54</c:v>
                </c:pt>
                <c:pt idx="2">
                  <c:v>49.22</c:v>
                </c:pt>
                <c:pt idx="3">
                  <c:v>53.7</c:v>
                </c:pt>
                <c:pt idx="4">
                  <c:v>61.54</c:v>
                </c:pt>
              </c:numCache>
            </c:numRef>
          </c:val>
          <c:smooth val="0"/>
          <c:extLst>
            <c:ext xmlns:c16="http://schemas.microsoft.com/office/drawing/2014/chart" uri="{C3380CC4-5D6E-409C-BE32-E72D297353CC}">
              <c16:uniqueId val="{00000001-658A-4BEB-AC00-9B502CC0EFA2}"/>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データ!$CB$6:$CF$6</c:f>
              <c:numCache>
                <c:formatCode>#,##0.00;"△"#,##0.00;"-"</c:formatCode>
                <c:ptCount val="5"/>
                <c:pt idx="0">
                  <c:v>186.26</c:v>
                </c:pt>
                <c:pt idx="1">
                  <c:v>254.01</c:v>
                </c:pt>
                <c:pt idx="2">
                  <c:v>269.52999999999997</c:v>
                </c:pt>
                <c:pt idx="3">
                  <c:v>209.84</c:v>
                </c:pt>
                <c:pt idx="4">
                  <c:v>217.1</c:v>
                </c:pt>
              </c:numCache>
            </c:numRef>
          </c:val>
          <c:extLst>
            <c:ext xmlns:c16="http://schemas.microsoft.com/office/drawing/2014/chart" uri="{C3380CC4-5D6E-409C-BE32-E72D297353CC}">
              <c16:uniqueId val="{00000000-76C9-4B64-AC0D-EF9FCCA9F099}"/>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299.39</c:v>
                </c:pt>
                <c:pt idx="1">
                  <c:v>320.36</c:v>
                </c:pt>
                <c:pt idx="2">
                  <c:v>332.02</c:v>
                </c:pt>
                <c:pt idx="3">
                  <c:v>300.35000000000002</c:v>
                </c:pt>
                <c:pt idx="4">
                  <c:v>267.86</c:v>
                </c:pt>
              </c:numCache>
            </c:numRef>
          </c:val>
          <c:smooth val="0"/>
          <c:extLst>
            <c:ext xmlns:c16="http://schemas.microsoft.com/office/drawing/2014/chart" uri="{C3380CC4-5D6E-409C-BE32-E72D297353CC}">
              <c16:uniqueId val="{00000001-76C9-4B64-AC0D-EF9FCCA9F099}"/>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DE4-4968-B3D2-22ACD009D72E}"/>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36.200000000000003</c:v>
                </c:pt>
                <c:pt idx="1">
                  <c:v>34.74</c:v>
                </c:pt>
                <c:pt idx="2">
                  <c:v>36.65</c:v>
                </c:pt>
                <c:pt idx="3">
                  <c:v>37.72</c:v>
                </c:pt>
                <c:pt idx="4">
                  <c:v>37.08</c:v>
                </c:pt>
              </c:numCache>
            </c:numRef>
          </c:val>
          <c:smooth val="0"/>
          <c:extLst>
            <c:ext xmlns:c16="http://schemas.microsoft.com/office/drawing/2014/chart" uri="{C3380CC4-5D6E-409C-BE32-E72D297353CC}">
              <c16:uniqueId val="{00000001-7DE4-4968-B3D2-22ACD009D72E}"/>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データ!$CX$6:$DB$6</c:f>
              <c:numCache>
                <c:formatCode>#,##0.00;"△"#,##0.00;"-"</c:formatCode>
                <c:ptCount val="5"/>
                <c:pt idx="0">
                  <c:v>60.34</c:v>
                </c:pt>
                <c:pt idx="1">
                  <c:v>63.19</c:v>
                </c:pt>
                <c:pt idx="2">
                  <c:v>63.44</c:v>
                </c:pt>
                <c:pt idx="3">
                  <c:v>64.92</c:v>
                </c:pt>
                <c:pt idx="4">
                  <c:v>67.37</c:v>
                </c:pt>
              </c:numCache>
            </c:numRef>
          </c:val>
          <c:extLst>
            <c:ext xmlns:c16="http://schemas.microsoft.com/office/drawing/2014/chart" uri="{C3380CC4-5D6E-409C-BE32-E72D297353CC}">
              <c16:uniqueId val="{00000000-F462-4DF1-82E9-E68D57FE4AA9}"/>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71.069999999999993</c:v>
                </c:pt>
                <c:pt idx="1">
                  <c:v>70.14</c:v>
                </c:pt>
                <c:pt idx="2">
                  <c:v>68.83</c:v>
                </c:pt>
                <c:pt idx="3">
                  <c:v>68.459999999999994</c:v>
                </c:pt>
                <c:pt idx="4">
                  <c:v>67.22</c:v>
                </c:pt>
              </c:numCache>
            </c:numRef>
          </c:val>
          <c:smooth val="0"/>
          <c:extLst>
            <c:ext xmlns:c16="http://schemas.microsoft.com/office/drawing/2014/chart" uri="{C3380CC4-5D6E-409C-BE32-E72D297353CC}">
              <c16:uniqueId val="{00000001-F462-4DF1-82E9-E68D57FE4AA9}"/>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【1,225.44】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【42.66】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【215.23】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佐賀県　みやき町</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特定環境保全公共下水道</v>
      </c>
      <c r="Q8" s="71"/>
      <c r="R8" s="71"/>
      <c r="S8" s="71"/>
      <c r="T8" s="71"/>
      <c r="U8" s="71"/>
      <c r="V8" s="71"/>
      <c r="W8" s="71" t="str">
        <f>データ!L6</f>
        <v>D3</v>
      </c>
      <c r="X8" s="71"/>
      <c r="Y8" s="71"/>
      <c r="Z8" s="71"/>
      <c r="AA8" s="71"/>
      <c r="AB8" s="71"/>
      <c r="AC8" s="71"/>
      <c r="AD8" s="72" t="str">
        <f>データ!$M$6</f>
        <v>非設置</v>
      </c>
      <c r="AE8" s="72"/>
      <c r="AF8" s="72"/>
      <c r="AG8" s="72"/>
      <c r="AH8" s="72"/>
      <c r="AI8" s="72"/>
      <c r="AJ8" s="72"/>
      <c r="AK8" s="3"/>
      <c r="AL8" s="68">
        <f>データ!S6</f>
        <v>25473</v>
      </c>
      <c r="AM8" s="68"/>
      <c r="AN8" s="68"/>
      <c r="AO8" s="68"/>
      <c r="AP8" s="68"/>
      <c r="AQ8" s="68"/>
      <c r="AR8" s="68"/>
      <c r="AS8" s="68"/>
      <c r="AT8" s="67">
        <f>データ!T6</f>
        <v>51.92</v>
      </c>
      <c r="AU8" s="67"/>
      <c r="AV8" s="67"/>
      <c r="AW8" s="67"/>
      <c r="AX8" s="67"/>
      <c r="AY8" s="67"/>
      <c r="AZ8" s="67"/>
      <c r="BA8" s="67"/>
      <c r="BB8" s="67">
        <f>データ!U6</f>
        <v>490.62</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12.59</v>
      </c>
      <c r="Q10" s="67"/>
      <c r="R10" s="67"/>
      <c r="S10" s="67"/>
      <c r="T10" s="67"/>
      <c r="U10" s="67"/>
      <c r="V10" s="67"/>
      <c r="W10" s="67">
        <f>データ!Q6</f>
        <v>100</v>
      </c>
      <c r="X10" s="67"/>
      <c r="Y10" s="67"/>
      <c r="Z10" s="67"/>
      <c r="AA10" s="67"/>
      <c r="AB10" s="67"/>
      <c r="AC10" s="67"/>
      <c r="AD10" s="68">
        <f>データ!R6</f>
        <v>3780</v>
      </c>
      <c r="AE10" s="68"/>
      <c r="AF10" s="68"/>
      <c r="AG10" s="68"/>
      <c r="AH10" s="68"/>
      <c r="AI10" s="68"/>
      <c r="AJ10" s="68"/>
      <c r="AK10" s="2"/>
      <c r="AL10" s="68">
        <f>データ!V6</f>
        <v>3196</v>
      </c>
      <c r="AM10" s="68"/>
      <c r="AN10" s="68"/>
      <c r="AO10" s="68"/>
      <c r="AP10" s="68"/>
      <c r="AQ10" s="68"/>
      <c r="AR10" s="68"/>
      <c r="AS10" s="68"/>
      <c r="AT10" s="67">
        <f>データ!W6</f>
        <v>1.06</v>
      </c>
      <c r="AU10" s="67"/>
      <c r="AV10" s="67"/>
      <c r="AW10" s="67"/>
      <c r="AX10" s="67"/>
      <c r="AY10" s="67"/>
      <c r="AZ10" s="67"/>
      <c r="BA10" s="67"/>
      <c r="BB10" s="67">
        <f>データ!X6</f>
        <v>3015.09</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1" t="s">
        <v>26</v>
      </c>
      <c r="BM14" s="42"/>
      <c r="BN14" s="42"/>
      <c r="BO14" s="42"/>
      <c r="BP14" s="42"/>
      <c r="BQ14" s="42"/>
      <c r="BR14" s="42"/>
      <c r="BS14" s="42"/>
      <c r="BT14" s="42"/>
      <c r="BU14" s="42"/>
      <c r="BV14" s="42"/>
      <c r="BW14" s="42"/>
      <c r="BX14" s="42"/>
      <c r="BY14" s="42"/>
      <c r="BZ14" s="43"/>
    </row>
    <row r="15" spans="1:78" ht="13.5" customHeight="1" x14ac:dyDescent="0.15">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123</v>
      </c>
      <c r="BM16" s="48"/>
      <c r="BN16" s="48"/>
      <c r="BO16" s="48"/>
      <c r="BP16" s="48"/>
      <c r="BQ16" s="48"/>
      <c r="BR16" s="48"/>
      <c r="BS16" s="48"/>
      <c r="BT16" s="48"/>
      <c r="BU16" s="48"/>
      <c r="BV16" s="48"/>
      <c r="BW16" s="48"/>
      <c r="BX16" s="48"/>
      <c r="BY16" s="48"/>
      <c r="BZ16" s="49"/>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x14ac:dyDescent="0.15">
      <c r="A34" s="2"/>
      <c r="B34" s="16"/>
      <c r="C34" s="53" t="s">
        <v>27</v>
      </c>
      <c r="D34" s="53"/>
      <c r="E34" s="53"/>
      <c r="F34" s="53"/>
      <c r="G34" s="53"/>
      <c r="H34" s="53"/>
      <c r="I34" s="53"/>
      <c r="J34" s="53"/>
      <c r="K34" s="53"/>
      <c r="L34" s="53"/>
      <c r="M34" s="53"/>
      <c r="N34" s="53"/>
      <c r="O34" s="53"/>
      <c r="P34" s="53"/>
      <c r="Q34" s="19"/>
      <c r="R34" s="53" t="s">
        <v>28</v>
      </c>
      <c r="S34" s="53"/>
      <c r="T34" s="53"/>
      <c r="U34" s="53"/>
      <c r="V34" s="53"/>
      <c r="W34" s="53"/>
      <c r="X34" s="53"/>
      <c r="Y34" s="53"/>
      <c r="Z34" s="53"/>
      <c r="AA34" s="53"/>
      <c r="AB34" s="53"/>
      <c r="AC34" s="53"/>
      <c r="AD34" s="53"/>
      <c r="AE34" s="53"/>
      <c r="AF34" s="19"/>
      <c r="AG34" s="53" t="s">
        <v>29</v>
      </c>
      <c r="AH34" s="53"/>
      <c r="AI34" s="53"/>
      <c r="AJ34" s="53"/>
      <c r="AK34" s="53"/>
      <c r="AL34" s="53"/>
      <c r="AM34" s="53"/>
      <c r="AN34" s="53"/>
      <c r="AO34" s="53"/>
      <c r="AP34" s="53"/>
      <c r="AQ34" s="53"/>
      <c r="AR34" s="53"/>
      <c r="AS34" s="53"/>
      <c r="AT34" s="53"/>
      <c r="AU34" s="19"/>
      <c r="AV34" s="53" t="s">
        <v>30</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x14ac:dyDescent="0.15">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31</v>
      </c>
      <c r="BM45" s="42"/>
      <c r="BN45" s="42"/>
      <c r="BO45" s="42"/>
      <c r="BP45" s="42"/>
      <c r="BQ45" s="42"/>
      <c r="BR45" s="42"/>
      <c r="BS45" s="42"/>
      <c r="BT45" s="42"/>
      <c r="BU45" s="42"/>
      <c r="BV45" s="42"/>
      <c r="BW45" s="42"/>
      <c r="BX45" s="42"/>
      <c r="BY45" s="42"/>
      <c r="BZ45" s="4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124</v>
      </c>
      <c r="BM47" s="48"/>
      <c r="BN47" s="48"/>
      <c r="BO47" s="48"/>
      <c r="BP47" s="48"/>
      <c r="BQ47" s="48"/>
      <c r="BR47" s="48"/>
      <c r="BS47" s="48"/>
      <c r="BT47" s="48"/>
      <c r="BU47" s="48"/>
      <c r="BV47" s="48"/>
      <c r="BW47" s="48"/>
      <c r="BX47" s="48"/>
      <c r="BY47" s="48"/>
      <c r="BZ47" s="49"/>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x14ac:dyDescent="0.15">
      <c r="A56" s="2"/>
      <c r="B56" s="16"/>
      <c r="C56" s="53" t="s">
        <v>32</v>
      </c>
      <c r="D56" s="53"/>
      <c r="E56" s="53"/>
      <c r="F56" s="53"/>
      <c r="G56" s="53"/>
      <c r="H56" s="53"/>
      <c r="I56" s="53"/>
      <c r="J56" s="53"/>
      <c r="K56" s="53"/>
      <c r="L56" s="53"/>
      <c r="M56" s="53"/>
      <c r="N56" s="53"/>
      <c r="O56" s="53"/>
      <c r="P56" s="53"/>
      <c r="Q56" s="19"/>
      <c r="R56" s="53" t="s">
        <v>33</v>
      </c>
      <c r="S56" s="53"/>
      <c r="T56" s="53"/>
      <c r="U56" s="53"/>
      <c r="V56" s="53"/>
      <c r="W56" s="53"/>
      <c r="X56" s="53"/>
      <c r="Y56" s="53"/>
      <c r="Z56" s="53"/>
      <c r="AA56" s="53"/>
      <c r="AB56" s="53"/>
      <c r="AC56" s="53"/>
      <c r="AD56" s="53"/>
      <c r="AE56" s="53"/>
      <c r="AF56" s="19"/>
      <c r="AG56" s="53" t="s">
        <v>34</v>
      </c>
      <c r="AH56" s="53"/>
      <c r="AI56" s="53"/>
      <c r="AJ56" s="53"/>
      <c r="AK56" s="53"/>
      <c r="AL56" s="53"/>
      <c r="AM56" s="53"/>
      <c r="AN56" s="53"/>
      <c r="AO56" s="53"/>
      <c r="AP56" s="53"/>
      <c r="AQ56" s="53"/>
      <c r="AR56" s="53"/>
      <c r="AS56" s="53"/>
      <c r="AT56" s="53"/>
      <c r="AU56" s="19"/>
      <c r="AV56" s="53" t="s">
        <v>35</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x14ac:dyDescent="0.15">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x14ac:dyDescent="0.15">
      <c r="A60" s="2"/>
      <c r="B60" s="54" t="s">
        <v>36</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x14ac:dyDescent="0.15">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37</v>
      </c>
      <c r="BM64" s="42"/>
      <c r="BN64" s="42"/>
      <c r="BO64" s="42"/>
      <c r="BP64" s="42"/>
      <c r="BQ64" s="42"/>
      <c r="BR64" s="42"/>
      <c r="BS64" s="42"/>
      <c r="BT64" s="42"/>
      <c r="BU64" s="42"/>
      <c r="BV64" s="42"/>
      <c r="BW64" s="42"/>
      <c r="BX64" s="42"/>
      <c r="BY64" s="42"/>
      <c r="BZ64" s="4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125</v>
      </c>
      <c r="BM66" s="48"/>
      <c r="BN66" s="48"/>
      <c r="BO66" s="48"/>
      <c r="BP66" s="48"/>
      <c r="BQ66" s="48"/>
      <c r="BR66" s="48"/>
      <c r="BS66" s="48"/>
      <c r="BT66" s="48"/>
      <c r="BU66" s="48"/>
      <c r="BV66" s="48"/>
      <c r="BW66" s="48"/>
      <c r="BX66" s="48"/>
      <c r="BY66" s="48"/>
      <c r="BZ66" s="49"/>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x14ac:dyDescent="0.15">
      <c r="A79" s="2"/>
      <c r="B79" s="16"/>
      <c r="C79" s="53" t="s">
        <v>38</v>
      </c>
      <c r="D79" s="53"/>
      <c r="E79" s="53"/>
      <c r="F79" s="53"/>
      <c r="G79" s="53"/>
      <c r="H79" s="53"/>
      <c r="I79" s="53"/>
      <c r="J79" s="53"/>
      <c r="K79" s="53"/>
      <c r="L79" s="53"/>
      <c r="M79" s="53"/>
      <c r="N79" s="53"/>
      <c r="O79" s="53"/>
      <c r="P79" s="53"/>
      <c r="Q79" s="53"/>
      <c r="R79" s="53"/>
      <c r="S79" s="53"/>
      <c r="T79" s="53"/>
      <c r="U79" s="19"/>
      <c r="V79" s="19"/>
      <c r="W79" s="53" t="s">
        <v>39</v>
      </c>
      <c r="X79" s="53"/>
      <c r="Y79" s="53"/>
      <c r="Z79" s="53"/>
      <c r="AA79" s="53"/>
      <c r="AB79" s="53"/>
      <c r="AC79" s="53"/>
      <c r="AD79" s="53"/>
      <c r="AE79" s="53"/>
      <c r="AF79" s="53"/>
      <c r="AG79" s="53"/>
      <c r="AH79" s="53"/>
      <c r="AI79" s="53"/>
      <c r="AJ79" s="53"/>
      <c r="AK79" s="53"/>
      <c r="AL79" s="53"/>
      <c r="AM79" s="53"/>
      <c r="AN79" s="53"/>
      <c r="AO79" s="19"/>
      <c r="AP79" s="19"/>
      <c r="AQ79" s="53" t="s">
        <v>40</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x14ac:dyDescent="0.15">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x14ac:dyDescent="0.15">
      <c r="C83" s="2" t="s">
        <v>41</v>
      </c>
    </row>
    <row r="84" spans="1:78" x14ac:dyDescent="0.15">
      <c r="C84" s="2" t="s">
        <v>42</v>
      </c>
    </row>
    <row r="85" spans="1:78" hidden="1" x14ac:dyDescent="0.15">
      <c r="B85" s="25" t="s">
        <v>43</v>
      </c>
      <c r="C85" s="25"/>
      <c r="D85" s="25"/>
      <c r="E85" s="25" t="s">
        <v>44</v>
      </c>
      <c r="F85" s="25" t="s">
        <v>45</v>
      </c>
      <c r="G85" s="25" t="s">
        <v>46</v>
      </c>
      <c r="H85" s="25" t="s">
        <v>47</v>
      </c>
      <c r="I85" s="25" t="s">
        <v>48</v>
      </c>
      <c r="J85" s="25" t="s">
        <v>49</v>
      </c>
      <c r="K85" s="25" t="s">
        <v>50</v>
      </c>
      <c r="L85" s="25" t="s">
        <v>51</v>
      </c>
      <c r="M85" s="25" t="s">
        <v>52</v>
      </c>
      <c r="N85" s="25" t="s">
        <v>53</v>
      </c>
      <c r="O85" s="25" t="s">
        <v>54</v>
      </c>
    </row>
    <row r="86" spans="1:78" hidden="1" x14ac:dyDescent="0.15">
      <c r="B86" s="25"/>
      <c r="C86" s="25"/>
      <c r="D86" s="25"/>
      <c r="E86" s="25" t="str">
        <f>データ!AI6</f>
        <v/>
      </c>
      <c r="F86" s="25" t="s">
        <v>55</v>
      </c>
      <c r="G86" s="25" t="s">
        <v>55</v>
      </c>
      <c r="H86" s="25" t="str">
        <f>データ!BP6</f>
        <v>【1,225.44】</v>
      </c>
      <c r="I86" s="25" t="str">
        <f>データ!CA6</f>
        <v>【75.58】</v>
      </c>
      <c r="J86" s="25" t="str">
        <f>データ!CL6</f>
        <v>【215.23】</v>
      </c>
      <c r="K86" s="25" t="str">
        <f>データ!CW6</f>
        <v>【42.66】</v>
      </c>
      <c r="L86" s="25" t="str">
        <f>データ!DH6</f>
        <v>【82.67】</v>
      </c>
      <c r="M86" s="25" t="s">
        <v>56</v>
      </c>
      <c r="N86" s="25" t="s">
        <v>56</v>
      </c>
      <c r="O86" s="25" t="str">
        <f>データ!EO6</f>
        <v>【0.10】</v>
      </c>
    </row>
  </sheetData>
  <sheetProtection algorithmName="SHA-512" hashValue="Nyagjl1Eb1QGt1SoXjpTwOQOa6QgiMyeL9n69bq8XhuTADMPjEl4FK1Hrhx/goGq/0d1n5bh4VaYdA89XxnElQ==" saltValue="WJk7TaiIiU4I45oN7EiRiw==" spinCount="100000"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57</v>
      </c>
      <c r="Y1" s="26">
        <v>1</v>
      </c>
      <c r="Z1" s="26">
        <v>1</v>
      </c>
      <c r="AA1" s="26">
        <v>1</v>
      </c>
      <c r="AB1" s="26">
        <v>1</v>
      </c>
      <c r="AC1" s="26">
        <v>1</v>
      </c>
      <c r="AD1" s="26">
        <v>1</v>
      </c>
      <c r="AE1" s="26">
        <v>1</v>
      </c>
      <c r="AF1" s="26">
        <v>1</v>
      </c>
      <c r="AG1" s="26">
        <v>1</v>
      </c>
      <c r="AH1" s="26">
        <v>1</v>
      </c>
      <c r="AI1" s="26"/>
      <c r="AJ1" s="26">
        <v>1</v>
      </c>
      <c r="AK1" s="26">
        <v>1</v>
      </c>
      <c r="AL1" s="26">
        <v>1</v>
      </c>
      <c r="AM1" s="26">
        <v>1</v>
      </c>
      <c r="AN1" s="26">
        <v>1</v>
      </c>
      <c r="AO1" s="26">
        <v>1</v>
      </c>
      <c r="AP1" s="26">
        <v>1</v>
      </c>
      <c r="AQ1" s="26">
        <v>1</v>
      </c>
      <c r="AR1" s="26">
        <v>1</v>
      </c>
      <c r="AS1" s="26">
        <v>1</v>
      </c>
      <c r="AT1" s="26"/>
      <c r="AU1" s="26">
        <v>1</v>
      </c>
      <c r="AV1" s="26">
        <v>1</v>
      </c>
      <c r="AW1" s="26">
        <v>1</v>
      </c>
      <c r="AX1" s="26">
        <v>1</v>
      </c>
      <c r="AY1" s="26">
        <v>1</v>
      </c>
      <c r="AZ1" s="26">
        <v>1</v>
      </c>
      <c r="BA1" s="26">
        <v>1</v>
      </c>
      <c r="BB1" s="26">
        <v>1</v>
      </c>
      <c r="BC1" s="26">
        <v>1</v>
      </c>
      <c r="BD1" s="26">
        <v>1</v>
      </c>
      <c r="BE1" s="26"/>
      <c r="BF1" s="26">
        <v>1</v>
      </c>
      <c r="BG1" s="26">
        <v>1</v>
      </c>
      <c r="BH1" s="26">
        <v>1</v>
      </c>
      <c r="BI1" s="26">
        <v>1</v>
      </c>
      <c r="BJ1" s="26">
        <v>1</v>
      </c>
      <c r="BK1" s="26">
        <v>1</v>
      </c>
      <c r="BL1" s="26">
        <v>1</v>
      </c>
      <c r="BM1" s="26">
        <v>1</v>
      </c>
      <c r="BN1" s="26">
        <v>1</v>
      </c>
      <c r="BO1" s="26">
        <v>1</v>
      </c>
      <c r="BP1" s="26"/>
      <c r="BQ1" s="26">
        <v>1</v>
      </c>
      <c r="BR1" s="26">
        <v>1</v>
      </c>
      <c r="BS1" s="26">
        <v>1</v>
      </c>
      <c r="BT1" s="26">
        <v>1</v>
      </c>
      <c r="BU1" s="26">
        <v>1</v>
      </c>
      <c r="BV1" s="26">
        <v>1</v>
      </c>
      <c r="BW1" s="26">
        <v>1</v>
      </c>
      <c r="BX1" s="26">
        <v>1</v>
      </c>
      <c r="BY1" s="26">
        <v>1</v>
      </c>
      <c r="BZ1" s="26">
        <v>1</v>
      </c>
      <c r="CA1" s="26"/>
      <c r="CB1" s="26">
        <v>1</v>
      </c>
      <c r="CC1" s="26">
        <v>1</v>
      </c>
      <c r="CD1" s="26">
        <v>1</v>
      </c>
      <c r="CE1" s="26">
        <v>1</v>
      </c>
      <c r="CF1" s="26">
        <v>1</v>
      </c>
      <c r="CG1" s="26">
        <v>1</v>
      </c>
      <c r="CH1" s="26">
        <v>1</v>
      </c>
      <c r="CI1" s="26">
        <v>1</v>
      </c>
      <c r="CJ1" s="26">
        <v>1</v>
      </c>
      <c r="CK1" s="26">
        <v>1</v>
      </c>
      <c r="CL1" s="26"/>
      <c r="CM1" s="26">
        <v>1</v>
      </c>
      <c r="CN1" s="26">
        <v>1</v>
      </c>
      <c r="CO1" s="26">
        <v>1</v>
      </c>
      <c r="CP1" s="26">
        <v>1</v>
      </c>
      <c r="CQ1" s="26">
        <v>1</v>
      </c>
      <c r="CR1" s="26">
        <v>1</v>
      </c>
      <c r="CS1" s="26">
        <v>1</v>
      </c>
      <c r="CT1" s="26">
        <v>1</v>
      </c>
      <c r="CU1" s="26">
        <v>1</v>
      </c>
      <c r="CV1" s="26">
        <v>1</v>
      </c>
      <c r="CW1" s="26"/>
      <c r="CX1" s="26">
        <v>1</v>
      </c>
      <c r="CY1" s="26">
        <v>1</v>
      </c>
      <c r="CZ1" s="26">
        <v>1</v>
      </c>
      <c r="DA1" s="26">
        <v>1</v>
      </c>
      <c r="DB1" s="26">
        <v>1</v>
      </c>
      <c r="DC1" s="26">
        <v>1</v>
      </c>
      <c r="DD1" s="26">
        <v>1</v>
      </c>
      <c r="DE1" s="26">
        <v>1</v>
      </c>
      <c r="DF1" s="26">
        <v>1</v>
      </c>
      <c r="DG1" s="26">
        <v>1</v>
      </c>
      <c r="DH1" s="26"/>
      <c r="DI1" s="26">
        <v>1</v>
      </c>
      <c r="DJ1" s="26">
        <v>1</v>
      </c>
      <c r="DK1" s="26">
        <v>1</v>
      </c>
      <c r="DL1" s="26">
        <v>1</v>
      </c>
      <c r="DM1" s="26">
        <v>1</v>
      </c>
      <c r="DN1" s="26">
        <v>1</v>
      </c>
      <c r="DO1" s="26">
        <v>1</v>
      </c>
      <c r="DP1" s="26">
        <v>1</v>
      </c>
      <c r="DQ1" s="26">
        <v>1</v>
      </c>
      <c r="DR1" s="26">
        <v>1</v>
      </c>
      <c r="DS1" s="26"/>
      <c r="DT1" s="26">
        <v>1</v>
      </c>
      <c r="DU1" s="26">
        <v>1</v>
      </c>
      <c r="DV1" s="26">
        <v>1</v>
      </c>
      <c r="DW1" s="26">
        <v>1</v>
      </c>
      <c r="DX1" s="26">
        <v>1</v>
      </c>
      <c r="DY1" s="26">
        <v>1</v>
      </c>
      <c r="DZ1" s="26">
        <v>1</v>
      </c>
      <c r="EA1" s="26">
        <v>1</v>
      </c>
      <c r="EB1" s="26">
        <v>1</v>
      </c>
      <c r="EC1" s="26">
        <v>1</v>
      </c>
      <c r="ED1" s="26"/>
      <c r="EE1" s="26">
        <v>1</v>
      </c>
      <c r="EF1" s="26">
        <v>1</v>
      </c>
      <c r="EG1" s="26">
        <v>1</v>
      </c>
      <c r="EH1" s="26">
        <v>1</v>
      </c>
      <c r="EI1" s="26">
        <v>1</v>
      </c>
      <c r="EJ1" s="26">
        <v>1</v>
      </c>
      <c r="EK1" s="26">
        <v>1</v>
      </c>
      <c r="EL1" s="26">
        <v>1</v>
      </c>
      <c r="EM1" s="26">
        <v>1</v>
      </c>
      <c r="EN1" s="26">
        <v>1</v>
      </c>
      <c r="EO1" s="26"/>
    </row>
    <row r="2" spans="1:145" x14ac:dyDescent="0.15">
      <c r="A2" s="27" t="s">
        <v>58</v>
      </c>
      <c r="B2" s="27">
        <f>COLUMN()-1</f>
        <v>1</v>
      </c>
      <c r="C2" s="27">
        <f t="shared" ref="C2:BS2" si="0">COLUMN()-1</f>
        <v>2</v>
      </c>
      <c r="D2" s="27">
        <f t="shared" si="0"/>
        <v>3</v>
      </c>
      <c r="E2" s="27">
        <f t="shared" si="0"/>
        <v>4</v>
      </c>
      <c r="F2" s="27">
        <f t="shared" si="0"/>
        <v>5</v>
      </c>
      <c r="G2" s="27">
        <f t="shared" si="0"/>
        <v>6</v>
      </c>
      <c r="H2" s="27">
        <f t="shared" si="0"/>
        <v>7</v>
      </c>
      <c r="I2" s="27">
        <f t="shared" si="0"/>
        <v>8</v>
      </c>
      <c r="J2" s="27">
        <f t="shared" si="0"/>
        <v>9</v>
      </c>
      <c r="K2" s="27">
        <f t="shared" si="0"/>
        <v>10</v>
      </c>
      <c r="L2" s="27">
        <f t="shared" si="0"/>
        <v>11</v>
      </c>
      <c r="M2" s="27">
        <f t="shared" si="0"/>
        <v>12</v>
      </c>
      <c r="N2" s="27">
        <f t="shared" si="0"/>
        <v>13</v>
      </c>
      <c r="O2" s="27">
        <f t="shared" si="0"/>
        <v>14</v>
      </c>
      <c r="P2" s="27">
        <f t="shared" si="0"/>
        <v>15</v>
      </c>
      <c r="Q2" s="27">
        <f t="shared" si="0"/>
        <v>16</v>
      </c>
      <c r="R2" s="27">
        <f t="shared" si="0"/>
        <v>17</v>
      </c>
      <c r="S2" s="27">
        <f t="shared" si="0"/>
        <v>18</v>
      </c>
      <c r="T2" s="27">
        <f t="shared" si="0"/>
        <v>19</v>
      </c>
      <c r="U2" s="27">
        <f t="shared" si="0"/>
        <v>20</v>
      </c>
      <c r="V2" s="27">
        <f t="shared" si="0"/>
        <v>21</v>
      </c>
      <c r="W2" s="27">
        <f t="shared" si="0"/>
        <v>22</v>
      </c>
      <c r="X2" s="27">
        <f t="shared" si="0"/>
        <v>23</v>
      </c>
      <c r="Y2" s="27">
        <f t="shared" si="0"/>
        <v>24</v>
      </c>
      <c r="Z2" s="27">
        <f t="shared" si="0"/>
        <v>25</v>
      </c>
      <c r="AA2" s="27">
        <f t="shared" si="0"/>
        <v>26</v>
      </c>
      <c r="AB2" s="27">
        <f t="shared" si="0"/>
        <v>27</v>
      </c>
      <c r="AC2" s="27">
        <f t="shared" si="0"/>
        <v>28</v>
      </c>
      <c r="AD2" s="27">
        <f t="shared" si="0"/>
        <v>29</v>
      </c>
      <c r="AE2" s="27">
        <f t="shared" si="0"/>
        <v>30</v>
      </c>
      <c r="AF2" s="27">
        <f t="shared" si="0"/>
        <v>31</v>
      </c>
      <c r="AG2" s="27">
        <f t="shared" si="0"/>
        <v>32</v>
      </c>
      <c r="AH2" s="27">
        <f t="shared" si="0"/>
        <v>33</v>
      </c>
      <c r="AI2" s="27">
        <f t="shared" si="0"/>
        <v>34</v>
      </c>
      <c r="AJ2" s="27">
        <f t="shared" si="0"/>
        <v>35</v>
      </c>
      <c r="AK2" s="27">
        <f t="shared" si="0"/>
        <v>36</v>
      </c>
      <c r="AL2" s="27">
        <f t="shared" si="0"/>
        <v>37</v>
      </c>
      <c r="AM2" s="27">
        <f t="shared" si="0"/>
        <v>38</v>
      </c>
      <c r="AN2" s="27">
        <f t="shared" si="0"/>
        <v>39</v>
      </c>
      <c r="AO2" s="27">
        <f t="shared" si="0"/>
        <v>40</v>
      </c>
      <c r="AP2" s="27">
        <f t="shared" si="0"/>
        <v>41</v>
      </c>
      <c r="AQ2" s="27">
        <f t="shared" si="0"/>
        <v>42</v>
      </c>
      <c r="AR2" s="27">
        <f t="shared" si="0"/>
        <v>43</v>
      </c>
      <c r="AS2" s="27">
        <f t="shared" si="0"/>
        <v>44</v>
      </c>
      <c r="AT2" s="27">
        <f t="shared" si="0"/>
        <v>45</v>
      </c>
      <c r="AU2" s="27">
        <f t="shared" si="0"/>
        <v>46</v>
      </c>
      <c r="AV2" s="27">
        <f t="shared" si="0"/>
        <v>47</v>
      </c>
      <c r="AW2" s="27">
        <f t="shared" si="0"/>
        <v>48</v>
      </c>
      <c r="AX2" s="27">
        <f t="shared" si="0"/>
        <v>49</v>
      </c>
      <c r="AY2" s="27">
        <f t="shared" si="0"/>
        <v>50</v>
      </c>
      <c r="AZ2" s="27">
        <f t="shared" si="0"/>
        <v>51</v>
      </c>
      <c r="BA2" s="27">
        <f t="shared" si="0"/>
        <v>52</v>
      </c>
      <c r="BB2" s="27">
        <f t="shared" si="0"/>
        <v>53</v>
      </c>
      <c r="BC2" s="27">
        <f t="shared" si="0"/>
        <v>54</v>
      </c>
      <c r="BD2" s="27">
        <f t="shared" si="0"/>
        <v>55</v>
      </c>
      <c r="BE2" s="27">
        <f t="shared" si="0"/>
        <v>56</v>
      </c>
      <c r="BF2" s="27">
        <f t="shared" si="0"/>
        <v>57</v>
      </c>
      <c r="BG2" s="27">
        <f t="shared" si="0"/>
        <v>58</v>
      </c>
      <c r="BH2" s="27">
        <f t="shared" si="0"/>
        <v>59</v>
      </c>
      <c r="BI2" s="27">
        <f t="shared" si="0"/>
        <v>60</v>
      </c>
      <c r="BJ2" s="27">
        <f t="shared" si="0"/>
        <v>61</v>
      </c>
      <c r="BK2" s="27">
        <f t="shared" si="0"/>
        <v>62</v>
      </c>
      <c r="BL2" s="27">
        <f t="shared" si="0"/>
        <v>63</v>
      </c>
      <c r="BM2" s="27">
        <f t="shared" si="0"/>
        <v>64</v>
      </c>
      <c r="BN2" s="27">
        <f t="shared" si="0"/>
        <v>65</v>
      </c>
      <c r="BO2" s="27">
        <f t="shared" si="0"/>
        <v>66</v>
      </c>
      <c r="BP2" s="27">
        <f t="shared" si="0"/>
        <v>67</v>
      </c>
      <c r="BQ2" s="27">
        <f t="shared" si="0"/>
        <v>68</v>
      </c>
      <c r="BR2" s="27">
        <f t="shared" si="0"/>
        <v>69</v>
      </c>
      <c r="BS2" s="27">
        <f t="shared" si="0"/>
        <v>70</v>
      </c>
      <c r="BT2" s="27">
        <f t="shared" ref="BT2:EE2" si="1">COLUMN()-1</f>
        <v>71</v>
      </c>
      <c r="BU2" s="27">
        <f t="shared" si="1"/>
        <v>72</v>
      </c>
      <c r="BV2" s="27">
        <f t="shared" si="1"/>
        <v>73</v>
      </c>
      <c r="BW2" s="27">
        <f t="shared" si="1"/>
        <v>74</v>
      </c>
      <c r="BX2" s="27">
        <f t="shared" si="1"/>
        <v>75</v>
      </c>
      <c r="BY2" s="27">
        <f t="shared" si="1"/>
        <v>76</v>
      </c>
      <c r="BZ2" s="27">
        <f t="shared" si="1"/>
        <v>77</v>
      </c>
      <c r="CA2" s="27">
        <f t="shared" si="1"/>
        <v>78</v>
      </c>
      <c r="CB2" s="27">
        <f t="shared" si="1"/>
        <v>79</v>
      </c>
      <c r="CC2" s="27">
        <f t="shared" si="1"/>
        <v>80</v>
      </c>
      <c r="CD2" s="27">
        <f t="shared" si="1"/>
        <v>81</v>
      </c>
      <c r="CE2" s="27">
        <f t="shared" si="1"/>
        <v>82</v>
      </c>
      <c r="CF2" s="27">
        <f t="shared" si="1"/>
        <v>83</v>
      </c>
      <c r="CG2" s="27">
        <f t="shared" si="1"/>
        <v>84</v>
      </c>
      <c r="CH2" s="27">
        <f t="shared" si="1"/>
        <v>85</v>
      </c>
      <c r="CI2" s="27">
        <f t="shared" si="1"/>
        <v>86</v>
      </c>
      <c r="CJ2" s="27">
        <f t="shared" si="1"/>
        <v>87</v>
      </c>
      <c r="CK2" s="27">
        <f t="shared" si="1"/>
        <v>88</v>
      </c>
      <c r="CL2" s="27">
        <f t="shared" si="1"/>
        <v>89</v>
      </c>
      <c r="CM2" s="27">
        <f t="shared" si="1"/>
        <v>90</v>
      </c>
      <c r="CN2" s="27">
        <f t="shared" si="1"/>
        <v>91</v>
      </c>
      <c r="CO2" s="27">
        <f t="shared" si="1"/>
        <v>92</v>
      </c>
      <c r="CP2" s="27">
        <f t="shared" si="1"/>
        <v>93</v>
      </c>
      <c r="CQ2" s="27">
        <f t="shared" si="1"/>
        <v>94</v>
      </c>
      <c r="CR2" s="27">
        <f t="shared" si="1"/>
        <v>95</v>
      </c>
      <c r="CS2" s="27">
        <f t="shared" si="1"/>
        <v>96</v>
      </c>
      <c r="CT2" s="27">
        <f t="shared" si="1"/>
        <v>97</v>
      </c>
      <c r="CU2" s="27">
        <f t="shared" si="1"/>
        <v>98</v>
      </c>
      <c r="CV2" s="27">
        <f t="shared" si="1"/>
        <v>99</v>
      </c>
      <c r="CW2" s="27">
        <f t="shared" si="1"/>
        <v>100</v>
      </c>
      <c r="CX2" s="27">
        <f t="shared" si="1"/>
        <v>101</v>
      </c>
      <c r="CY2" s="27">
        <f t="shared" si="1"/>
        <v>102</v>
      </c>
      <c r="CZ2" s="27">
        <f t="shared" si="1"/>
        <v>103</v>
      </c>
      <c r="DA2" s="27">
        <f t="shared" si="1"/>
        <v>104</v>
      </c>
      <c r="DB2" s="27">
        <f t="shared" si="1"/>
        <v>105</v>
      </c>
      <c r="DC2" s="27">
        <f t="shared" si="1"/>
        <v>106</v>
      </c>
      <c r="DD2" s="27">
        <f t="shared" si="1"/>
        <v>107</v>
      </c>
      <c r="DE2" s="27">
        <f t="shared" si="1"/>
        <v>108</v>
      </c>
      <c r="DF2" s="27">
        <f t="shared" si="1"/>
        <v>109</v>
      </c>
      <c r="DG2" s="27">
        <f t="shared" si="1"/>
        <v>110</v>
      </c>
      <c r="DH2" s="27">
        <f t="shared" si="1"/>
        <v>111</v>
      </c>
      <c r="DI2" s="27">
        <f t="shared" si="1"/>
        <v>112</v>
      </c>
      <c r="DJ2" s="27">
        <f t="shared" si="1"/>
        <v>113</v>
      </c>
      <c r="DK2" s="27">
        <f t="shared" si="1"/>
        <v>114</v>
      </c>
      <c r="DL2" s="27">
        <f t="shared" si="1"/>
        <v>115</v>
      </c>
      <c r="DM2" s="27">
        <f t="shared" si="1"/>
        <v>116</v>
      </c>
      <c r="DN2" s="27">
        <f t="shared" si="1"/>
        <v>117</v>
      </c>
      <c r="DO2" s="27">
        <f t="shared" si="1"/>
        <v>118</v>
      </c>
      <c r="DP2" s="27">
        <f t="shared" si="1"/>
        <v>119</v>
      </c>
      <c r="DQ2" s="27">
        <f t="shared" si="1"/>
        <v>120</v>
      </c>
      <c r="DR2" s="27">
        <f t="shared" si="1"/>
        <v>121</v>
      </c>
      <c r="DS2" s="27">
        <f t="shared" si="1"/>
        <v>122</v>
      </c>
      <c r="DT2" s="27">
        <f t="shared" si="1"/>
        <v>123</v>
      </c>
      <c r="DU2" s="27">
        <f t="shared" si="1"/>
        <v>124</v>
      </c>
      <c r="DV2" s="27">
        <f t="shared" si="1"/>
        <v>125</v>
      </c>
      <c r="DW2" s="27">
        <f t="shared" si="1"/>
        <v>126</v>
      </c>
      <c r="DX2" s="27">
        <f t="shared" si="1"/>
        <v>127</v>
      </c>
      <c r="DY2" s="27">
        <f t="shared" si="1"/>
        <v>128</v>
      </c>
      <c r="DZ2" s="27">
        <f t="shared" si="1"/>
        <v>129</v>
      </c>
      <c r="EA2" s="27">
        <f t="shared" si="1"/>
        <v>130</v>
      </c>
      <c r="EB2" s="27">
        <f t="shared" si="1"/>
        <v>131</v>
      </c>
      <c r="EC2" s="27">
        <f t="shared" si="1"/>
        <v>132</v>
      </c>
      <c r="ED2" s="27">
        <f t="shared" si="1"/>
        <v>133</v>
      </c>
      <c r="EE2" s="27">
        <f t="shared" si="1"/>
        <v>134</v>
      </c>
      <c r="EF2" s="27">
        <f t="shared" ref="EF2:EO2" si="2">COLUMN()-1</f>
        <v>135</v>
      </c>
      <c r="EG2" s="27">
        <f t="shared" si="2"/>
        <v>136</v>
      </c>
      <c r="EH2" s="27">
        <f t="shared" si="2"/>
        <v>137</v>
      </c>
      <c r="EI2" s="27">
        <f t="shared" si="2"/>
        <v>138</v>
      </c>
      <c r="EJ2" s="27">
        <f t="shared" si="2"/>
        <v>139</v>
      </c>
      <c r="EK2" s="27">
        <f t="shared" si="2"/>
        <v>140</v>
      </c>
      <c r="EL2" s="27">
        <f t="shared" si="2"/>
        <v>141</v>
      </c>
      <c r="EM2" s="27">
        <f t="shared" si="2"/>
        <v>142</v>
      </c>
      <c r="EN2" s="27">
        <f t="shared" si="2"/>
        <v>143</v>
      </c>
      <c r="EO2" s="27">
        <f t="shared" si="2"/>
        <v>144</v>
      </c>
    </row>
    <row r="3" spans="1:145" x14ac:dyDescent="0.15">
      <c r="A3" s="27" t="s">
        <v>59</v>
      </c>
      <c r="B3" s="28" t="s">
        <v>60</v>
      </c>
      <c r="C3" s="28" t="s">
        <v>61</v>
      </c>
      <c r="D3" s="28" t="s">
        <v>62</v>
      </c>
      <c r="E3" s="28" t="s">
        <v>63</v>
      </c>
      <c r="F3" s="28" t="s">
        <v>64</v>
      </c>
      <c r="G3" s="28" t="s">
        <v>65</v>
      </c>
      <c r="H3" s="76" t="s">
        <v>66</v>
      </c>
      <c r="I3" s="77"/>
      <c r="J3" s="77"/>
      <c r="K3" s="77"/>
      <c r="L3" s="77"/>
      <c r="M3" s="77"/>
      <c r="N3" s="77"/>
      <c r="O3" s="77"/>
      <c r="P3" s="77"/>
      <c r="Q3" s="77"/>
      <c r="R3" s="77"/>
      <c r="S3" s="77"/>
      <c r="T3" s="77"/>
      <c r="U3" s="77"/>
      <c r="V3" s="77"/>
      <c r="W3" s="77"/>
      <c r="X3" s="78"/>
      <c r="Y3" s="82" t="s">
        <v>67</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68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7" t="s">
        <v>69</v>
      </c>
      <c r="B4" s="29"/>
      <c r="C4" s="29"/>
      <c r="D4" s="29"/>
      <c r="E4" s="29"/>
      <c r="F4" s="29"/>
      <c r="G4" s="29"/>
      <c r="H4" s="79"/>
      <c r="I4" s="80"/>
      <c r="J4" s="80"/>
      <c r="K4" s="80"/>
      <c r="L4" s="80"/>
      <c r="M4" s="80"/>
      <c r="N4" s="80"/>
      <c r="O4" s="80"/>
      <c r="P4" s="80"/>
      <c r="Q4" s="80"/>
      <c r="R4" s="80"/>
      <c r="S4" s="80"/>
      <c r="T4" s="80"/>
      <c r="U4" s="80"/>
      <c r="V4" s="80"/>
      <c r="W4" s="80"/>
      <c r="X4" s="81"/>
      <c r="Y4" s="75" t="s">
        <v>70</v>
      </c>
      <c r="Z4" s="75"/>
      <c r="AA4" s="75"/>
      <c r="AB4" s="75"/>
      <c r="AC4" s="75"/>
      <c r="AD4" s="75"/>
      <c r="AE4" s="75"/>
      <c r="AF4" s="75"/>
      <c r="AG4" s="75"/>
      <c r="AH4" s="75"/>
      <c r="AI4" s="75"/>
      <c r="AJ4" s="75" t="s">
        <v>71</v>
      </c>
      <c r="AK4" s="75"/>
      <c r="AL4" s="75"/>
      <c r="AM4" s="75"/>
      <c r="AN4" s="75"/>
      <c r="AO4" s="75"/>
      <c r="AP4" s="75"/>
      <c r="AQ4" s="75"/>
      <c r="AR4" s="75"/>
      <c r="AS4" s="75"/>
      <c r="AT4" s="75"/>
      <c r="AU4" s="75" t="s">
        <v>72</v>
      </c>
      <c r="AV4" s="75"/>
      <c r="AW4" s="75"/>
      <c r="AX4" s="75"/>
      <c r="AY4" s="75"/>
      <c r="AZ4" s="75"/>
      <c r="BA4" s="75"/>
      <c r="BB4" s="75"/>
      <c r="BC4" s="75"/>
      <c r="BD4" s="75"/>
      <c r="BE4" s="75"/>
      <c r="BF4" s="75" t="s">
        <v>73</v>
      </c>
      <c r="BG4" s="75"/>
      <c r="BH4" s="75"/>
      <c r="BI4" s="75"/>
      <c r="BJ4" s="75"/>
      <c r="BK4" s="75"/>
      <c r="BL4" s="75"/>
      <c r="BM4" s="75"/>
      <c r="BN4" s="75"/>
      <c r="BO4" s="75"/>
      <c r="BP4" s="75"/>
      <c r="BQ4" s="75" t="s">
        <v>74</v>
      </c>
      <c r="BR4" s="75"/>
      <c r="BS4" s="75"/>
      <c r="BT4" s="75"/>
      <c r="BU4" s="75"/>
      <c r="BV4" s="75"/>
      <c r="BW4" s="75"/>
      <c r="BX4" s="75"/>
      <c r="BY4" s="75"/>
      <c r="BZ4" s="75"/>
      <c r="CA4" s="75"/>
      <c r="CB4" s="75" t="s">
        <v>75</v>
      </c>
      <c r="CC4" s="75"/>
      <c r="CD4" s="75"/>
      <c r="CE4" s="75"/>
      <c r="CF4" s="75"/>
      <c r="CG4" s="75"/>
      <c r="CH4" s="75"/>
      <c r="CI4" s="75"/>
      <c r="CJ4" s="75"/>
      <c r="CK4" s="75"/>
      <c r="CL4" s="75"/>
      <c r="CM4" s="75" t="s">
        <v>76</v>
      </c>
      <c r="CN4" s="75"/>
      <c r="CO4" s="75"/>
      <c r="CP4" s="75"/>
      <c r="CQ4" s="75"/>
      <c r="CR4" s="75"/>
      <c r="CS4" s="75"/>
      <c r="CT4" s="75"/>
      <c r="CU4" s="75"/>
      <c r="CV4" s="75"/>
      <c r="CW4" s="75"/>
      <c r="CX4" s="75" t="s">
        <v>77</v>
      </c>
      <c r="CY4" s="75"/>
      <c r="CZ4" s="75"/>
      <c r="DA4" s="75"/>
      <c r="DB4" s="75"/>
      <c r="DC4" s="75"/>
      <c r="DD4" s="75"/>
      <c r="DE4" s="75"/>
      <c r="DF4" s="75"/>
      <c r="DG4" s="75"/>
      <c r="DH4" s="75"/>
      <c r="DI4" s="75" t="s">
        <v>78</v>
      </c>
      <c r="DJ4" s="75"/>
      <c r="DK4" s="75"/>
      <c r="DL4" s="75"/>
      <c r="DM4" s="75"/>
      <c r="DN4" s="75"/>
      <c r="DO4" s="75"/>
      <c r="DP4" s="75"/>
      <c r="DQ4" s="75"/>
      <c r="DR4" s="75"/>
      <c r="DS4" s="75"/>
      <c r="DT4" s="75" t="s">
        <v>79</v>
      </c>
      <c r="DU4" s="75"/>
      <c r="DV4" s="75"/>
      <c r="DW4" s="75"/>
      <c r="DX4" s="75"/>
      <c r="DY4" s="75"/>
      <c r="DZ4" s="75"/>
      <c r="EA4" s="75"/>
      <c r="EB4" s="75"/>
      <c r="EC4" s="75"/>
      <c r="ED4" s="75"/>
      <c r="EE4" s="75" t="s">
        <v>80</v>
      </c>
      <c r="EF4" s="75"/>
      <c r="EG4" s="75"/>
      <c r="EH4" s="75"/>
      <c r="EI4" s="75"/>
      <c r="EJ4" s="75"/>
      <c r="EK4" s="75"/>
      <c r="EL4" s="75"/>
      <c r="EM4" s="75"/>
      <c r="EN4" s="75"/>
      <c r="EO4" s="75"/>
    </row>
    <row r="5" spans="1:145" x14ac:dyDescent="0.15">
      <c r="A5" s="27" t="s">
        <v>81</v>
      </c>
      <c r="B5" s="30"/>
      <c r="C5" s="30"/>
      <c r="D5" s="30"/>
      <c r="E5" s="30"/>
      <c r="F5" s="30"/>
      <c r="G5" s="30"/>
      <c r="H5" s="31" t="s">
        <v>82</v>
      </c>
      <c r="I5" s="31" t="s">
        <v>83</v>
      </c>
      <c r="J5" s="31" t="s">
        <v>84</v>
      </c>
      <c r="K5" s="31" t="s">
        <v>85</v>
      </c>
      <c r="L5" s="31" t="s">
        <v>86</v>
      </c>
      <c r="M5" s="31" t="s">
        <v>5</v>
      </c>
      <c r="N5" s="31" t="s">
        <v>87</v>
      </c>
      <c r="O5" s="31" t="s">
        <v>88</v>
      </c>
      <c r="P5" s="31" t="s">
        <v>89</v>
      </c>
      <c r="Q5" s="31" t="s">
        <v>90</v>
      </c>
      <c r="R5" s="31" t="s">
        <v>91</v>
      </c>
      <c r="S5" s="31" t="s">
        <v>92</v>
      </c>
      <c r="T5" s="31" t="s">
        <v>93</v>
      </c>
      <c r="U5" s="31" t="s">
        <v>94</v>
      </c>
      <c r="V5" s="31" t="s">
        <v>95</v>
      </c>
      <c r="W5" s="31" t="s">
        <v>96</v>
      </c>
      <c r="X5" s="31" t="s">
        <v>97</v>
      </c>
      <c r="Y5" s="31" t="s">
        <v>98</v>
      </c>
      <c r="Z5" s="31" t="s">
        <v>99</v>
      </c>
      <c r="AA5" s="31" t="s">
        <v>100</v>
      </c>
      <c r="AB5" s="31" t="s">
        <v>101</v>
      </c>
      <c r="AC5" s="31" t="s">
        <v>102</v>
      </c>
      <c r="AD5" s="31" t="s">
        <v>103</v>
      </c>
      <c r="AE5" s="31" t="s">
        <v>104</v>
      </c>
      <c r="AF5" s="31" t="s">
        <v>105</v>
      </c>
      <c r="AG5" s="31" t="s">
        <v>106</v>
      </c>
      <c r="AH5" s="31" t="s">
        <v>107</v>
      </c>
      <c r="AI5" s="31" t="s">
        <v>43</v>
      </c>
      <c r="AJ5" s="31" t="s">
        <v>98</v>
      </c>
      <c r="AK5" s="31" t="s">
        <v>99</v>
      </c>
      <c r="AL5" s="31" t="s">
        <v>100</v>
      </c>
      <c r="AM5" s="31" t="s">
        <v>101</v>
      </c>
      <c r="AN5" s="31" t="s">
        <v>102</v>
      </c>
      <c r="AO5" s="31" t="s">
        <v>103</v>
      </c>
      <c r="AP5" s="31" t="s">
        <v>104</v>
      </c>
      <c r="AQ5" s="31" t="s">
        <v>105</v>
      </c>
      <c r="AR5" s="31" t="s">
        <v>106</v>
      </c>
      <c r="AS5" s="31" t="s">
        <v>107</v>
      </c>
      <c r="AT5" s="31" t="s">
        <v>108</v>
      </c>
      <c r="AU5" s="31" t="s">
        <v>98</v>
      </c>
      <c r="AV5" s="31" t="s">
        <v>99</v>
      </c>
      <c r="AW5" s="31" t="s">
        <v>100</v>
      </c>
      <c r="AX5" s="31" t="s">
        <v>101</v>
      </c>
      <c r="AY5" s="31" t="s">
        <v>102</v>
      </c>
      <c r="AZ5" s="31" t="s">
        <v>103</v>
      </c>
      <c r="BA5" s="31" t="s">
        <v>104</v>
      </c>
      <c r="BB5" s="31" t="s">
        <v>105</v>
      </c>
      <c r="BC5" s="31" t="s">
        <v>106</v>
      </c>
      <c r="BD5" s="31" t="s">
        <v>107</v>
      </c>
      <c r="BE5" s="31" t="s">
        <v>108</v>
      </c>
      <c r="BF5" s="31" t="s">
        <v>98</v>
      </c>
      <c r="BG5" s="31" t="s">
        <v>99</v>
      </c>
      <c r="BH5" s="31" t="s">
        <v>100</v>
      </c>
      <c r="BI5" s="31" t="s">
        <v>101</v>
      </c>
      <c r="BJ5" s="31" t="s">
        <v>102</v>
      </c>
      <c r="BK5" s="31" t="s">
        <v>103</v>
      </c>
      <c r="BL5" s="31" t="s">
        <v>104</v>
      </c>
      <c r="BM5" s="31" t="s">
        <v>105</v>
      </c>
      <c r="BN5" s="31" t="s">
        <v>106</v>
      </c>
      <c r="BO5" s="31" t="s">
        <v>107</v>
      </c>
      <c r="BP5" s="31" t="s">
        <v>108</v>
      </c>
      <c r="BQ5" s="31" t="s">
        <v>98</v>
      </c>
      <c r="BR5" s="31" t="s">
        <v>99</v>
      </c>
      <c r="BS5" s="31" t="s">
        <v>100</v>
      </c>
      <c r="BT5" s="31" t="s">
        <v>101</v>
      </c>
      <c r="BU5" s="31" t="s">
        <v>102</v>
      </c>
      <c r="BV5" s="31" t="s">
        <v>103</v>
      </c>
      <c r="BW5" s="31" t="s">
        <v>104</v>
      </c>
      <c r="BX5" s="31" t="s">
        <v>105</v>
      </c>
      <c r="BY5" s="31" t="s">
        <v>106</v>
      </c>
      <c r="BZ5" s="31" t="s">
        <v>107</v>
      </c>
      <c r="CA5" s="31" t="s">
        <v>108</v>
      </c>
      <c r="CB5" s="31" t="s">
        <v>98</v>
      </c>
      <c r="CC5" s="31" t="s">
        <v>99</v>
      </c>
      <c r="CD5" s="31" t="s">
        <v>100</v>
      </c>
      <c r="CE5" s="31" t="s">
        <v>101</v>
      </c>
      <c r="CF5" s="31" t="s">
        <v>102</v>
      </c>
      <c r="CG5" s="31" t="s">
        <v>103</v>
      </c>
      <c r="CH5" s="31" t="s">
        <v>104</v>
      </c>
      <c r="CI5" s="31" t="s">
        <v>105</v>
      </c>
      <c r="CJ5" s="31" t="s">
        <v>106</v>
      </c>
      <c r="CK5" s="31" t="s">
        <v>107</v>
      </c>
      <c r="CL5" s="31" t="s">
        <v>108</v>
      </c>
      <c r="CM5" s="31" t="s">
        <v>98</v>
      </c>
      <c r="CN5" s="31" t="s">
        <v>99</v>
      </c>
      <c r="CO5" s="31" t="s">
        <v>100</v>
      </c>
      <c r="CP5" s="31" t="s">
        <v>101</v>
      </c>
      <c r="CQ5" s="31" t="s">
        <v>102</v>
      </c>
      <c r="CR5" s="31" t="s">
        <v>103</v>
      </c>
      <c r="CS5" s="31" t="s">
        <v>104</v>
      </c>
      <c r="CT5" s="31" t="s">
        <v>105</v>
      </c>
      <c r="CU5" s="31" t="s">
        <v>106</v>
      </c>
      <c r="CV5" s="31" t="s">
        <v>107</v>
      </c>
      <c r="CW5" s="31" t="s">
        <v>108</v>
      </c>
      <c r="CX5" s="31" t="s">
        <v>98</v>
      </c>
      <c r="CY5" s="31" t="s">
        <v>99</v>
      </c>
      <c r="CZ5" s="31" t="s">
        <v>100</v>
      </c>
      <c r="DA5" s="31" t="s">
        <v>101</v>
      </c>
      <c r="DB5" s="31" t="s">
        <v>102</v>
      </c>
      <c r="DC5" s="31" t="s">
        <v>103</v>
      </c>
      <c r="DD5" s="31" t="s">
        <v>104</v>
      </c>
      <c r="DE5" s="31" t="s">
        <v>105</v>
      </c>
      <c r="DF5" s="31" t="s">
        <v>106</v>
      </c>
      <c r="DG5" s="31" t="s">
        <v>107</v>
      </c>
      <c r="DH5" s="31" t="s">
        <v>108</v>
      </c>
      <c r="DI5" s="31" t="s">
        <v>98</v>
      </c>
      <c r="DJ5" s="31" t="s">
        <v>99</v>
      </c>
      <c r="DK5" s="31" t="s">
        <v>100</v>
      </c>
      <c r="DL5" s="31" t="s">
        <v>101</v>
      </c>
      <c r="DM5" s="31" t="s">
        <v>102</v>
      </c>
      <c r="DN5" s="31" t="s">
        <v>103</v>
      </c>
      <c r="DO5" s="31" t="s">
        <v>104</v>
      </c>
      <c r="DP5" s="31" t="s">
        <v>105</v>
      </c>
      <c r="DQ5" s="31" t="s">
        <v>106</v>
      </c>
      <c r="DR5" s="31" t="s">
        <v>107</v>
      </c>
      <c r="DS5" s="31" t="s">
        <v>108</v>
      </c>
      <c r="DT5" s="31" t="s">
        <v>98</v>
      </c>
      <c r="DU5" s="31" t="s">
        <v>99</v>
      </c>
      <c r="DV5" s="31" t="s">
        <v>100</v>
      </c>
      <c r="DW5" s="31" t="s">
        <v>101</v>
      </c>
      <c r="DX5" s="31" t="s">
        <v>102</v>
      </c>
      <c r="DY5" s="31" t="s">
        <v>103</v>
      </c>
      <c r="DZ5" s="31" t="s">
        <v>104</v>
      </c>
      <c r="EA5" s="31" t="s">
        <v>105</v>
      </c>
      <c r="EB5" s="31" t="s">
        <v>106</v>
      </c>
      <c r="EC5" s="31" t="s">
        <v>107</v>
      </c>
      <c r="ED5" s="31" t="s">
        <v>108</v>
      </c>
      <c r="EE5" s="31" t="s">
        <v>98</v>
      </c>
      <c r="EF5" s="31" t="s">
        <v>99</v>
      </c>
      <c r="EG5" s="31" t="s">
        <v>100</v>
      </c>
      <c r="EH5" s="31" t="s">
        <v>101</v>
      </c>
      <c r="EI5" s="31" t="s">
        <v>102</v>
      </c>
      <c r="EJ5" s="31" t="s">
        <v>103</v>
      </c>
      <c r="EK5" s="31" t="s">
        <v>104</v>
      </c>
      <c r="EL5" s="31" t="s">
        <v>105</v>
      </c>
      <c r="EM5" s="31" t="s">
        <v>106</v>
      </c>
      <c r="EN5" s="31" t="s">
        <v>107</v>
      </c>
      <c r="EO5" s="31" t="s">
        <v>108</v>
      </c>
    </row>
    <row r="6" spans="1:145" s="35" customFormat="1" x14ac:dyDescent="0.15">
      <c r="A6" s="27" t="s">
        <v>109</v>
      </c>
      <c r="B6" s="32">
        <f>B7</f>
        <v>2017</v>
      </c>
      <c r="C6" s="32">
        <f t="shared" ref="C6:X6" si="3">C7</f>
        <v>413461</v>
      </c>
      <c r="D6" s="32">
        <f t="shared" si="3"/>
        <v>47</v>
      </c>
      <c r="E6" s="32">
        <f t="shared" si="3"/>
        <v>17</v>
      </c>
      <c r="F6" s="32">
        <f t="shared" si="3"/>
        <v>4</v>
      </c>
      <c r="G6" s="32">
        <f t="shared" si="3"/>
        <v>0</v>
      </c>
      <c r="H6" s="32" t="str">
        <f t="shared" si="3"/>
        <v>佐賀県　みやき町</v>
      </c>
      <c r="I6" s="32" t="str">
        <f t="shared" si="3"/>
        <v>法非適用</v>
      </c>
      <c r="J6" s="32" t="str">
        <f t="shared" si="3"/>
        <v>下水道事業</v>
      </c>
      <c r="K6" s="32" t="str">
        <f t="shared" si="3"/>
        <v>特定環境保全公共下水道</v>
      </c>
      <c r="L6" s="32" t="str">
        <f t="shared" si="3"/>
        <v>D3</v>
      </c>
      <c r="M6" s="32" t="str">
        <f t="shared" si="3"/>
        <v>非設置</v>
      </c>
      <c r="N6" s="33" t="str">
        <f t="shared" si="3"/>
        <v>-</v>
      </c>
      <c r="O6" s="33" t="str">
        <f t="shared" si="3"/>
        <v>該当数値なし</v>
      </c>
      <c r="P6" s="33">
        <f t="shared" si="3"/>
        <v>12.59</v>
      </c>
      <c r="Q6" s="33">
        <f t="shared" si="3"/>
        <v>100</v>
      </c>
      <c r="R6" s="33">
        <f t="shared" si="3"/>
        <v>3780</v>
      </c>
      <c r="S6" s="33">
        <f t="shared" si="3"/>
        <v>25473</v>
      </c>
      <c r="T6" s="33">
        <f t="shared" si="3"/>
        <v>51.92</v>
      </c>
      <c r="U6" s="33">
        <f t="shared" si="3"/>
        <v>490.62</v>
      </c>
      <c r="V6" s="33">
        <f t="shared" si="3"/>
        <v>3196</v>
      </c>
      <c r="W6" s="33">
        <f t="shared" si="3"/>
        <v>1.06</v>
      </c>
      <c r="X6" s="33">
        <f t="shared" si="3"/>
        <v>3015.09</v>
      </c>
      <c r="Y6" s="34">
        <f>IF(Y7="",NA(),Y7)</f>
        <v>94.04</v>
      </c>
      <c r="Z6" s="34">
        <f t="shared" ref="Z6:AH6" si="4">IF(Z7="",NA(),Z7)</f>
        <v>91.68</v>
      </c>
      <c r="AA6" s="34">
        <f t="shared" si="4"/>
        <v>91</v>
      </c>
      <c r="AB6" s="34">
        <f t="shared" si="4"/>
        <v>82.48</v>
      </c>
      <c r="AC6" s="34">
        <f t="shared" si="4"/>
        <v>80.349999999999994</v>
      </c>
      <c r="AD6" s="33" t="e">
        <f t="shared" si="4"/>
        <v>#N/A</v>
      </c>
      <c r="AE6" s="33" t="e">
        <f t="shared" si="4"/>
        <v>#N/A</v>
      </c>
      <c r="AF6" s="33" t="e">
        <f t="shared" si="4"/>
        <v>#N/A</v>
      </c>
      <c r="AG6" s="33" t="e">
        <f t="shared" si="4"/>
        <v>#N/A</v>
      </c>
      <c r="AH6" s="33" t="e">
        <f t="shared" si="4"/>
        <v>#N/A</v>
      </c>
      <c r="AI6" s="33" t="str">
        <f>IF(AI7="","",IF(AI7="-","【-】","【"&amp;SUBSTITUTE(TEXT(AI7,"#,##0.00"),"-","△")&amp;"】"))</f>
        <v/>
      </c>
      <c r="AJ6" s="33" t="e">
        <f>IF(AJ7="",NA(),AJ7)</f>
        <v>#N/A</v>
      </c>
      <c r="AK6" s="33" t="e">
        <f t="shared" ref="AK6:AS6" si="5">IF(AK7="",NA(),AK7)</f>
        <v>#N/A</v>
      </c>
      <c r="AL6" s="33" t="e">
        <f t="shared" si="5"/>
        <v>#N/A</v>
      </c>
      <c r="AM6" s="33" t="e">
        <f t="shared" si="5"/>
        <v>#N/A</v>
      </c>
      <c r="AN6" s="33" t="e">
        <f t="shared" si="5"/>
        <v>#N/A</v>
      </c>
      <c r="AO6" s="33" t="e">
        <f t="shared" si="5"/>
        <v>#N/A</v>
      </c>
      <c r="AP6" s="33" t="e">
        <f t="shared" si="5"/>
        <v>#N/A</v>
      </c>
      <c r="AQ6" s="33" t="e">
        <f t="shared" si="5"/>
        <v>#N/A</v>
      </c>
      <c r="AR6" s="33" t="e">
        <f t="shared" si="5"/>
        <v>#N/A</v>
      </c>
      <c r="AS6" s="33" t="e">
        <f t="shared" si="5"/>
        <v>#N/A</v>
      </c>
      <c r="AT6" s="33" t="str">
        <f>IF(AT7="","",IF(AT7="-","【-】","【"&amp;SUBSTITUTE(TEXT(AT7,"#,##0.00"),"-","△")&amp;"】"))</f>
        <v/>
      </c>
      <c r="AU6" s="33" t="e">
        <f>IF(AU7="",NA(),AU7)</f>
        <v>#N/A</v>
      </c>
      <c r="AV6" s="33" t="e">
        <f t="shared" ref="AV6:BD6" si="6">IF(AV7="",NA(),AV7)</f>
        <v>#N/A</v>
      </c>
      <c r="AW6" s="33" t="e">
        <f t="shared" si="6"/>
        <v>#N/A</v>
      </c>
      <c r="AX6" s="33" t="e">
        <f t="shared" si="6"/>
        <v>#N/A</v>
      </c>
      <c r="AY6" s="33" t="e">
        <f t="shared" si="6"/>
        <v>#N/A</v>
      </c>
      <c r="AZ6" s="33" t="e">
        <f t="shared" si="6"/>
        <v>#N/A</v>
      </c>
      <c r="BA6" s="33" t="e">
        <f t="shared" si="6"/>
        <v>#N/A</v>
      </c>
      <c r="BB6" s="33" t="e">
        <f t="shared" si="6"/>
        <v>#N/A</v>
      </c>
      <c r="BC6" s="33" t="e">
        <f t="shared" si="6"/>
        <v>#N/A</v>
      </c>
      <c r="BD6" s="33" t="e">
        <f t="shared" si="6"/>
        <v>#N/A</v>
      </c>
      <c r="BE6" s="33" t="str">
        <f>IF(BE7="","",IF(BE7="-","【-】","【"&amp;SUBSTITUTE(TEXT(BE7,"#,##0.00"),"-","△")&amp;"】"))</f>
        <v/>
      </c>
      <c r="BF6" s="34">
        <f>IF(BF7="",NA(),BF7)</f>
        <v>582.21</v>
      </c>
      <c r="BG6" s="34">
        <f t="shared" ref="BG6:BO6" si="7">IF(BG7="",NA(),BG7)</f>
        <v>944.37</v>
      </c>
      <c r="BH6" s="34">
        <f t="shared" si="7"/>
        <v>1151.5999999999999</v>
      </c>
      <c r="BI6" s="34">
        <f t="shared" si="7"/>
        <v>681.64</v>
      </c>
      <c r="BJ6" s="34">
        <f t="shared" si="7"/>
        <v>723</v>
      </c>
      <c r="BK6" s="34">
        <f t="shared" si="7"/>
        <v>1554.05</v>
      </c>
      <c r="BL6" s="34">
        <f t="shared" si="7"/>
        <v>1671.86</v>
      </c>
      <c r="BM6" s="34">
        <f t="shared" si="7"/>
        <v>1673.47</v>
      </c>
      <c r="BN6" s="34">
        <f t="shared" si="7"/>
        <v>1592.72</v>
      </c>
      <c r="BO6" s="34">
        <f t="shared" si="7"/>
        <v>1223.96</v>
      </c>
      <c r="BP6" s="33" t="str">
        <f>IF(BP7="","",IF(BP7="-","【-】","【"&amp;SUBSTITUTE(TEXT(BP7,"#,##0.00"),"-","△")&amp;"】"))</f>
        <v>【1,225.44】</v>
      </c>
      <c r="BQ6" s="34">
        <f>IF(BQ7="",NA(),BQ7)</f>
        <v>82.98</v>
      </c>
      <c r="BR6" s="34">
        <f t="shared" ref="BR6:BZ6" si="8">IF(BR7="",NA(),BR7)</f>
        <v>65.84</v>
      </c>
      <c r="BS6" s="34">
        <f t="shared" si="8"/>
        <v>65.959999999999994</v>
      </c>
      <c r="BT6" s="34">
        <f t="shared" si="8"/>
        <v>85.27</v>
      </c>
      <c r="BU6" s="34">
        <f t="shared" si="8"/>
        <v>85.52</v>
      </c>
      <c r="BV6" s="34">
        <f t="shared" si="8"/>
        <v>53.01</v>
      </c>
      <c r="BW6" s="34">
        <f t="shared" si="8"/>
        <v>50.54</v>
      </c>
      <c r="BX6" s="34">
        <f t="shared" si="8"/>
        <v>49.22</v>
      </c>
      <c r="BY6" s="34">
        <f t="shared" si="8"/>
        <v>53.7</v>
      </c>
      <c r="BZ6" s="34">
        <f t="shared" si="8"/>
        <v>61.54</v>
      </c>
      <c r="CA6" s="33" t="str">
        <f>IF(CA7="","",IF(CA7="-","【-】","【"&amp;SUBSTITUTE(TEXT(CA7,"#,##0.00"),"-","△")&amp;"】"))</f>
        <v>【75.58】</v>
      </c>
      <c r="CB6" s="34">
        <f>IF(CB7="",NA(),CB7)</f>
        <v>186.26</v>
      </c>
      <c r="CC6" s="34">
        <f t="shared" ref="CC6:CK6" si="9">IF(CC7="",NA(),CC7)</f>
        <v>254.01</v>
      </c>
      <c r="CD6" s="34">
        <f t="shared" si="9"/>
        <v>269.52999999999997</v>
      </c>
      <c r="CE6" s="34">
        <f t="shared" si="9"/>
        <v>209.84</v>
      </c>
      <c r="CF6" s="34">
        <f t="shared" si="9"/>
        <v>217.1</v>
      </c>
      <c r="CG6" s="34">
        <f t="shared" si="9"/>
        <v>299.39</v>
      </c>
      <c r="CH6" s="34">
        <f t="shared" si="9"/>
        <v>320.36</v>
      </c>
      <c r="CI6" s="34">
        <f t="shared" si="9"/>
        <v>332.02</v>
      </c>
      <c r="CJ6" s="34">
        <f t="shared" si="9"/>
        <v>300.35000000000002</v>
      </c>
      <c r="CK6" s="34">
        <f t="shared" si="9"/>
        <v>267.86</v>
      </c>
      <c r="CL6" s="33" t="str">
        <f>IF(CL7="","",IF(CL7="-","【-】","【"&amp;SUBSTITUTE(TEXT(CL7,"#,##0.00"),"-","△")&amp;"】"))</f>
        <v>【215.23】</v>
      </c>
      <c r="CM6" s="34" t="str">
        <f>IF(CM7="",NA(),CM7)</f>
        <v>-</v>
      </c>
      <c r="CN6" s="34" t="str">
        <f t="shared" ref="CN6:CV6" si="10">IF(CN7="",NA(),CN7)</f>
        <v>-</v>
      </c>
      <c r="CO6" s="34" t="str">
        <f t="shared" si="10"/>
        <v>-</v>
      </c>
      <c r="CP6" s="34" t="str">
        <f t="shared" si="10"/>
        <v>-</v>
      </c>
      <c r="CQ6" s="34" t="str">
        <f t="shared" si="10"/>
        <v>-</v>
      </c>
      <c r="CR6" s="34">
        <f t="shared" si="10"/>
        <v>36.200000000000003</v>
      </c>
      <c r="CS6" s="34">
        <f t="shared" si="10"/>
        <v>34.74</v>
      </c>
      <c r="CT6" s="34">
        <f t="shared" si="10"/>
        <v>36.65</v>
      </c>
      <c r="CU6" s="34">
        <f t="shared" si="10"/>
        <v>37.72</v>
      </c>
      <c r="CV6" s="34">
        <f t="shared" si="10"/>
        <v>37.08</v>
      </c>
      <c r="CW6" s="33" t="str">
        <f>IF(CW7="","",IF(CW7="-","【-】","【"&amp;SUBSTITUTE(TEXT(CW7,"#,##0.00"),"-","△")&amp;"】"))</f>
        <v>【42.66】</v>
      </c>
      <c r="CX6" s="34">
        <f>IF(CX7="",NA(),CX7)</f>
        <v>60.34</v>
      </c>
      <c r="CY6" s="34">
        <f t="shared" ref="CY6:DG6" si="11">IF(CY7="",NA(),CY7)</f>
        <v>63.19</v>
      </c>
      <c r="CZ6" s="34">
        <f t="shared" si="11"/>
        <v>63.44</v>
      </c>
      <c r="DA6" s="34">
        <f t="shared" si="11"/>
        <v>64.92</v>
      </c>
      <c r="DB6" s="34">
        <f t="shared" si="11"/>
        <v>67.37</v>
      </c>
      <c r="DC6" s="34">
        <f t="shared" si="11"/>
        <v>71.069999999999993</v>
      </c>
      <c r="DD6" s="34">
        <f t="shared" si="11"/>
        <v>70.14</v>
      </c>
      <c r="DE6" s="34">
        <f t="shared" si="11"/>
        <v>68.83</v>
      </c>
      <c r="DF6" s="34">
        <f t="shared" si="11"/>
        <v>68.459999999999994</v>
      </c>
      <c r="DG6" s="34">
        <f t="shared" si="11"/>
        <v>67.22</v>
      </c>
      <c r="DH6" s="33" t="str">
        <f>IF(DH7="","",IF(DH7="-","【-】","【"&amp;SUBSTITUTE(TEXT(DH7,"#,##0.00"),"-","△")&amp;"】"))</f>
        <v>【82.67】</v>
      </c>
      <c r="DI6" s="33" t="e">
        <f>IF(DI7="",NA(),DI7)</f>
        <v>#N/A</v>
      </c>
      <c r="DJ6" s="33" t="e">
        <f t="shared" ref="DJ6:DR6" si="12">IF(DJ7="",NA(),DJ7)</f>
        <v>#N/A</v>
      </c>
      <c r="DK6" s="33" t="e">
        <f t="shared" si="12"/>
        <v>#N/A</v>
      </c>
      <c r="DL6" s="33" t="e">
        <f t="shared" si="12"/>
        <v>#N/A</v>
      </c>
      <c r="DM6" s="33" t="e">
        <f t="shared" si="12"/>
        <v>#N/A</v>
      </c>
      <c r="DN6" s="33" t="e">
        <f t="shared" si="12"/>
        <v>#N/A</v>
      </c>
      <c r="DO6" s="33" t="e">
        <f t="shared" si="12"/>
        <v>#N/A</v>
      </c>
      <c r="DP6" s="33" t="e">
        <f t="shared" si="12"/>
        <v>#N/A</v>
      </c>
      <c r="DQ6" s="33" t="e">
        <f t="shared" si="12"/>
        <v>#N/A</v>
      </c>
      <c r="DR6" s="33" t="e">
        <f t="shared" si="12"/>
        <v>#N/A</v>
      </c>
      <c r="DS6" s="33" t="str">
        <f>IF(DS7="","",IF(DS7="-","【-】","【"&amp;SUBSTITUTE(TEXT(DS7,"#,##0.00"),"-","△")&amp;"】"))</f>
        <v/>
      </c>
      <c r="DT6" s="33" t="e">
        <f>IF(DT7="",NA(),DT7)</f>
        <v>#N/A</v>
      </c>
      <c r="DU6" s="33" t="e">
        <f t="shared" ref="DU6:EC6" si="13">IF(DU7="",NA(),DU7)</f>
        <v>#N/A</v>
      </c>
      <c r="DV6" s="33" t="e">
        <f t="shared" si="13"/>
        <v>#N/A</v>
      </c>
      <c r="DW6" s="33" t="e">
        <f t="shared" si="13"/>
        <v>#N/A</v>
      </c>
      <c r="DX6" s="33" t="e">
        <f t="shared" si="13"/>
        <v>#N/A</v>
      </c>
      <c r="DY6" s="33" t="e">
        <f t="shared" si="13"/>
        <v>#N/A</v>
      </c>
      <c r="DZ6" s="33" t="e">
        <f t="shared" si="13"/>
        <v>#N/A</v>
      </c>
      <c r="EA6" s="33" t="e">
        <f t="shared" si="13"/>
        <v>#N/A</v>
      </c>
      <c r="EB6" s="33" t="e">
        <f t="shared" si="13"/>
        <v>#N/A</v>
      </c>
      <c r="EC6" s="33" t="e">
        <f t="shared" si="13"/>
        <v>#N/A</v>
      </c>
      <c r="ED6" s="33" t="str">
        <f>IF(ED7="","",IF(ED7="-","【-】","【"&amp;SUBSTITUTE(TEXT(ED7,"#,##0.00"),"-","△")&amp;"】"))</f>
        <v/>
      </c>
      <c r="EE6" s="33">
        <f>IF(EE7="",NA(),EE7)</f>
        <v>0</v>
      </c>
      <c r="EF6" s="33">
        <f t="shared" ref="EF6:EN6" si="14">IF(EF7="",NA(),EF7)</f>
        <v>0</v>
      </c>
      <c r="EG6" s="33">
        <f t="shared" si="14"/>
        <v>0</v>
      </c>
      <c r="EH6" s="33">
        <f t="shared" si="14"/>
        <v>0</v>
      </c>
      <c r="EI6" s="33">
        <f t="shared" si="14"/>
        <v>0</v>
      </c>
      <c r="EJ6" s="34">
        <f t="shared" si="14"/>
        <v>7.0000000000000007E-2</v>
      </c>
      <c r="EK6" s="34">
        <f t="shared" si="14"/>
        <v>0.08</v>
      </c>
      <c r="EL6" s="34">
        <f t="shared" si="14"/>
        <v>0.26</v>
      </c>
      <c r="EM6" s="34">
        <f t="shared" si="14"/>
        <v>0.13</v>
      </c>
      <c r="EN6" s="34">
        <f t="shared" si="14"/>
        <v>0.13</v>
      </c>
      <c r="EO6" s="33" t="str">
        <f>IF(EO7="","",IF(EO7="-","【-】","【"&amp;SUBSTITUTE(TEXT(EO7,"#,##0.00"),"-","△")&amp;"】"))</f>
        <v>【0.10】</v>
      </c>
    </row>
    <row r="7" spans="1:145" s="35" customFormat="1" x14ac:dyDescent="0.15">
      <c r="A7" s="27"/>
      <c r="B7" s="36">
        <v>2017</v>
      </c>
      <c r="C7" s="36">
        <v>413461</v>
      </c>
      <c r="D7" s="36">
        <v>47</v>
      </c>
      <c r="E7" s="36">
        <v>17</v>
      </c>
      <c r="F7" s="36">
        <v>4</v>
      </c>
      <c r="G7" s="36">
        <v>0</v>
      </c>
      <c r="H7" s="36" t="s">
        <v>110</v>
      </c>
      <c r="I7" s="36" t="s">
        <v>111</v>
      </c>
      <c r="J7" s="36" t="s">
        <v>112</v>
      </c>
      <c r="K7" s="36" t="s">
        <v>113</v>
      </c>
      <c r="L7" s="36" t="s">
        <v>114</v>
      </c>
      <c r="M7" s="36" t="s">
        <v>115</v>
      </c>
      <c r="N7" s="37" t="s">
        <v>116</v>
      </c>
      <c r="O7" s="37" t="s">
        <v>117</v>
      </c>
      <c r="P7" s="37">
        <v>12.59</v>
      </c>
      <c r="Q7" s="37">
        <v>100</v>
      </c>
      <c r="R7" s="37">
        <v>3780</v>
      </c>
      <c r="S7" s="37">
        <v>25473</v>
      </c>
      <c r="T7" s="37">
        <v>51.92</v>
      </c>
      <c r="U7" s="37">
        <v>490.62</v>
      </c>
      <c r="V7" s="37">
        <v>3196</v>
      </c>
      <c r="W7" s="37">
        <v>1.06</v>
      </c>
      <c r="X7" s="37">
        <v>3015.09</v>
      </c>
      <c r="Y7" s="37">
        <v>94.04</v>
      </c>
      <c r="Z7" s="37">
        <v>91.68</v>
      </c>
      <c r="AA7" s="37">
        <v>91</v>
      </c>
      <c r="AB7" s="37">
        <v>82.48</v>
      </c>
      <c r="AC7" s="37">
        <v>80.349999999999994</v>
      </c>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v>582.21</v>
      </c>
      <c r="BG7" s="37">
        <v>944.37</v>
      </c>
      <c r="BH7" s="37">
        <v>1151.5999999999999</v>
      </c>
      <c r="BI7" s="37">
        <v>681.64</v>
      </c>
      <c r="BJ7" s="37">
        <v>723</v>
      </c>
      <c r="BK7" s="37">
        <v>1554.05</v>
      </c>
      <c r="BL7" s="37">
        <v>1671.86</v>
      </c>
      <c r="BM7" s="37">
        <v>1673.47</v>
      </c>
      <c r="BN7" s="37">
        <v>1592.72</v>
      </c>
      <c r="BO7" s="37">
        <v>1223.96</v>
      </c>
      <c r="BP7" s="37">
        <v>1225.44</v>
      </c>
      <c r="BQ7" s="37">
        <v>82.98</v>
      </c>
      <c r="BR7" s="37">
        <v>65.84</v>
      </c>
      <c r="BS7" s="37">
        <v>65.959999999999994</v>
      </c>
      <c r="BT7" s="37">
        <v>85.27</v>
      </c>
      <c r="BU7" s="37">
        <v>85.52</v>
      </c>
      <c r="BV7" s="37">
        <v>53.01</v>
      </c>
      <c r="BW7" s="37">
        <v>50.54</v>
      </c>
      <c r="BX7" s="37">
        <v>49.22</v>
      </c>
      <c r="BY7" s="37">
        <v>53.7</v>
      </c>
      <c r="BZ7" s="37">
        <v>61.54</v>
      </c>
      <c r="CA7" s="37">
        <v>75.58</v>
      </c>
      <c r="CB7" s="37">
        <v>186.26</v>
      </c>
      <c r="CC7" s="37">
        <v>254.01</v>
      </c>
      <c r="CD7" s="37">
        <v>269.52999999999997</v>
      </c>
      <c r="CE7" s="37">
        <v>209.84</v>
      </c>
      <c r="CF7" s="37">
        <v>217.1</v>
      </c>
      <c r="CG7" s="37">
        <v>299.39</v>
      </c>
      <c r="CH7" s="37">
        <v>320.36</v>
      </c>
      <c r="CI7" s="37">
        <v>332.02</v>
      </c>
      <c r="CJ7" s="37">
        <v>300.35000000000002</v>
      </c>
      <c r="CK7" s="37">
        <v>267.86</v>
      </c>
      <c r="CL7" s="37">
        <v>215.23</v>
      </c>
      <c r="CM7" s="37" t="s">
        <v>116</v>
      </c>
      <c r="CN7" s="37" t="s">
        <v>116</v>
      </c>
      <c r="CO7" s="37" t="s">
        <v>116</v>
      </c>
      <c r="CP7" s="37" t="s">
        <v>116</v>
      </c>
      <c r="CQ7" s="37" t="s">
        <v>116</v>
      </c>
      <c r="CR7" s="37">
        <v>36.200000000000003</v>
      </c>
      <c r="CS7" s="37">
        <v>34.74</v>
      </c>
      <c r="CT7" s="37">
        <v>36.65</v>
      </c>
      <c r="CU7" s="37">
        <v>37.72</v>
      </c>
      <c r="CV7" s="37">
        <v>37.08</v>
      </c>
      <c r="CW7" s="37">
        <v>42.66</v>
      </c>
      <c r="CX7" s="37">
        <v>60.34</v>
      </c>
      <c r="CY7" s="37">
        <v>63.19</v>
      </c>
      <c r="CZ7" s="37">
        <v>63.44</v>
      </c>
      <c r="DA7" s="37">
        <v>64.92</v>
      </c>
      <c r="DB7" s="37">
        <v>67.37</v>
      </c>
      <c r="DC7" s="37">
        <v>71.069999999999993</v>
      </c>
      <c r="DD7" s="37">
        <v>70.14</v>
      </c>
      <c r="DE7" s="37">
        <v>68.83</v>
      </c>
      <c r="DF7" s="37">
        <v>68.459999999999994</v>
      </c>
      <c r="DG7" s="37">
        <v>67.22</v>
      </c>
      <c r="DH7" s="37">
        <v>82.67</v>
      </c>
      <c r="DI7" s="37"/>
      <c r="DJ7" s="37"/>
      <c r="DK7" s="37"/>
      <c r="DL7" s="37"/>
      <c r="DM7" s="37"/>
      <c r="DN7" s="37"/>
      <c r="DO7" s="37"/>
      <c r="DP7" s="37"/>
      <c r="DQ7" s="37"/>
      <c r="DR7" s="37"/>
      <c r="DS7" s="37"/>
      <c r="DT7" s="37"/>
      <c r="DU7" s="37"/>
      <c r="DV7" s="37"/>
      <c r="DW7" s="37"/>
      <c r="DX7" s="37"/>
      <c r="DY7" s="37"/>
      <c r="DZ7" s="37"/>
      <c r="EA7" s="37"/>
      <c r="EB7" s="37"/>
      <c r="EC7" s="37"/>
      <c r="ED7" s="37"/>
      <c r="EE7" s="37">
        <v>0</v>
      </c>
      <c r="EF7" s="37">
        <v>0</v>
      </c>
      <c r="EG7" s="37">
        <v>0</v>
      </c>
      <c r="EH7" s="37">
        <v>0</v>
      </c>
      <c r="EI7" s="37">
        <v>0</v>
      </c>
      <c r="EJ7" s="37">
        <v>7.0000000000000007E-2</v>
      </c>
      <c r="EK7" s="37">
        <v>0.08</v>
      </c>
      <c r="EL7" s="37">
        <v>0.26</v>
      </c>
      <c r="EM7" s="37">
        <v>0.13</v>
      </c>
      <c r="EN7" s="37">
        <v>0.13</v>
      </c>
      <c r="EO7" s="37">
        <v>0.1</v>
      </c>
    </row>
    <row r="8" spans="1:145" x14ac:dyDescent="0.15">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row>
    <row r="9" spans="1:145" x14ac:dyDescent="0.15">
      <c r="A9" s="39"/>
      <c r="B9" s="39" t="s">
        <v>118</v>
      </c>
      <c r="C9" s="39" t="s">
        <v>119</v>
      </c>
      <c r="D9" s="39" t="s">
        <v>120</v>
      </c>
      <c r="E9" s="39" t="s">
        <v>121</v>
      </c>
      <c r="F9" s="39" t="s">
        <v>122</v>
      </c>
      <c r="R9" s="38"/>
      <c r="Y9" s="38"/>
      <c r="Z9" s="38"/>
      <c r="AA9" s="38"/>
      <c r="AB9" s="38"/>
      <c r="AC9" s="38"/>
      <c r="AD9" s="38"/>
      <c r="AE9" s="38"/>
      <c r="AF9" s="38"/>
      <c r="AG9" s="38"/>
      <c r="AI9" s="38"/>
      <c r="AJ9" s="38"/>
      <c r="AK9" s="38"/>
      <c r="AL9" s="38"/>
      <c r="AM9" s="38"/>
      <c r="AN9" s="38"/>
      <c r="AO9" s="38"/>
      <c r="AP9" s="38"/>
      <c r="AQ9" s="38"/>
      <c r="AR9" s="38"/>
      <c r="AT9" s="38"/>
      <c r="AU9" s="38"/>
      <c r="AV9" s="38"/>
      <c r="AW9" s="38"/>
      <c r="AX9" s="38"/>
      <c r="AY9" s="38"/>
      <c r="AZ9" s="38"/>
      <c r="BA9" s="38"/>
      <c r="BB9" s="38"/>
      <c r="BC9" s="38"/>
      <c r="BE9" s="38"/>
      <c r="BF9" s="38"/>
      <c r="BG9" s="38"/>
      <c r="BH9" s="38"/>
      <c r="BI9" s="38"/>
      <c r="BJ9" s="38"/>
      <c r="BK9" s="38"/>
      <c r="BL9" s="38"/>
      <c r="BM9" s="38"/>
      <c r="BN9" s="38"/>
      <c r="BP9" s="38"/>
      <c r="BQ9" s="38"/>
      <c r="BR9" s="38"/>
      <c r="BS9" s="38"/>
      <c r="BT9" s="38"/>
      <c r="BU9" s="38"/>
      <c r="BV9" s="38"/>
      <c r="BW9" s="38"/>
      <c r="BX9" s="38"/>
      <c r="BY9" s="38"/>
      <c r="CA9" s="38"/>
      <c r="CB9" s="38"/>
      <c r="CC9" s="38"/>
      <c r="CD9" s="38"/>
      <c r="CE9" s="38"/>
      <c r="CF9" s="38"/>
      <c r="CG9" s="38"/>
      <c r="CH9" s="38"/>
      <c r="CI9" s="38"/>
      <c r="CJ9" s="38"/>
      <c r="CL9" s="38"/>
      <c r="CM9" s="38"/>
      <c r="CN9" s="38"/>
      <c r="CO9" s="38"/>
      <c r="CP9" s="38"/>
      <c r="CQ9" s="38"/>
      <c r="CR9" s="38"/>
      <c r="CS9" s="38"/>
      <c r="CT9" s="38"/>
      <c r="CU9" s="38"/>
      <c r="CW9" s="38"/>
      <c r="CX9" s="38"/>
      <c r="CY9" s="38"/>
      <c r="CZ9" s="38"/>
      <c r="DA9" s="38"/>
      <c r="DB9" s="38"/>
      <c r="DC9" s="38"/>
      <c r="DD9" s="38"/>
      <c r="DE9" s="38"/>
      <c r="DF9" s="38"/>
      <c r="DH9" s="38"/>
      <c r="DI9" s="38"/>
      <c r="DJ9" s="38"/>
      <c r="DK9" s="38"/>
      <c r="DL9" s="38"/>
      <c r="DM9" s="38"/>
      <c r="DN9" s="38"/>
      <c r="DO9" s="38"/>
      <c r="DP9" s="38"/>
      <c r="DQ9" s="38"/>
      <c r="DS9" s="38"/>
      <c r="DT9" s="38"/>
      <c r="DU9" s="38"/>
      <c r="DV9" s="38"/>
      <c r="DW9" s="38"/>
      <c r="DX9" s="38"/>
      <c r="DY9" s="38"/>
      <c r="DZ9" s="38"/>
      <c r="EA9" s="38"/>
      <c r="EB9" s="38"/>
      <c r="ED9" s="38"/>
      <c r="EE9" s="38"/>
      <c r="EF9" s="38"/>
      <c r="EG9" s="38"/>
      <c r="EH9" s="38"/>
      <c r="EI9" s="38"/>
      <c r="EJ9" s="38"/>
      <c r="EK9" s="38"/>
      <c r="EL9" s="38"/>
      <c r="EM9" s="38"/>
    </row>
    <row r="10" spans="1:145" x14ac:dyDescent="0.15">
      <c r="A10" s="39" t="s">
        <v>60</v>
      </c>
      <c r="B10" s="40">
        <f>DATEVALUE($B$6-4&amp;"年1月1日")</f>
        <v>41275</v>
      </c>
      <c r="C10" s="40">
        <f>DATEVALUE($B$6-3&amp;"年1月1日")</f>
        <v>41640</v>
      </c>
      <c r="D10" s="40">
        <f>DATEVALUE($B$6-2&amp;"年1月1日")</f>
        <v>42005</v>
      </c>
      <c r="E10" s="40">
        <f>DATEVALUE($B$6-1&amp;"年1月1日")</f>
        <v>42370</v>
      </c>
      <c r="F10" s="40">
        <f>DATEVALUE($B$6&amp;"年1月1日")</f>
        <v>42736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2018-12-03T09:17:37Z</dcterms:created>
  <dcterms:modified xsi:type="dcterms:W3CDTF">2019-02-04T05:49:03Z</dcterms:modified>
  <cp:category/>
</cp:coreProperties>
</file>