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4\14_みやき町\"/>
    </mc:Choice>
  </mc:AlternateContent>
  <workbookProtection workbookAlgorithmName="SHA-512" workbookHashValue="QLdl5WQ/g9H4izAnczav1wUcniSTkWQYCDgQGqvncZx+fdiW+MX3XujHhFc2NeyzKhNpjB9dRj8OGhJ4gustqw==" workbookSaltValue="0G45oUCkluO+EY3qlVSqeA=="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AT10" i="4"/>
  <c r="AL10" i="4"/>
  <c r="AD10" i="4"/>
  <c r="W10" i="4"/>
  <c r="I10" i="4"/>
  <c r="B10" i="4"/>
  <c r="BB8" i="4"/>
  <c r="AL8" i="4"/>
  <c r="P8" i="4"/>
  <c r="I8" i="4"/>
</calcChain>
</file>

<file path=xl/sharedStrings.xml><?xml version="1.0" encoding="utf-8"?>
<sst xmlns="http://schemas.openxmlformats.org/spreadsheetml/2006/main" count="241" uniqueCount="121">
  <si>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</si>
  <si>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</si>
  <si>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</si>
  <si>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</si>
  <si>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</si>
  <si>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</si>
  <si>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</si>
  <si>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</si>
  <si>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</si>
  <si>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</si>
  <si>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</si>
  <si>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</si>
  <si>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</si>
  <si>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</si>
  <si>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</si>
  <si>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</si>
  <si>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</si>
  <si>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</si>
  <si>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</si>
  <si>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</si>
  <si>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</si>
  <si>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</si>
  <si>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</si>
  <si>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</si>
  <si>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</si>
  <si>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</si>
  <si>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</si>
  <si>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</si>
  <si>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</si>
  <si>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</si>
  <si>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</si>
  <si>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</si>
  <si>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</si>
  <si>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</si>
  <si>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</si>
  <si>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</si>
  <si>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</si>
  <si>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</si>
  <si>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</si>
  <si>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</si>
  <si>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</si>
  <si>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</si>
  <si>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</si>
  <si>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</si>
  <si>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</si>
  <si>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</si>
  <si>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</si>
  <si>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</si>
  <si>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</si>
  <si>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</si>
  <si>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</si>
  <si>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</si>
  <si>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</si>
  <si>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</si>
  <si>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</si>
  <si>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</si>
  <si>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</si>
  <si>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</si>
  <si>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</si>
  <si>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</si>
  <si>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</si>
  <si>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</si>
  <si>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</si>
  <si>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</si>
  <si>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</si>
  <si>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</si>
  <si>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</si>
  <si>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</si>
  <si>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</si>
  <si>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</si>
  <si>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</si>
  <si>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</si>
  <si>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</si>
  <si>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</si>
  <si>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</si>
  <si>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</si>
  <si>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</si>
  <si>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</si>
  <si>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</si>
  <si>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</si>
  <si>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</si>
  <si>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</si>
  <si>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</si>
  <si>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</si>
  <si>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</si>
  <si>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</si>
  <si>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</si>
  <si>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</si>
  <si>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</si>
  <si>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</si>
  <si>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</si>
  <si>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</si>
  <si>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</si>
  <si>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</si>
  <si>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</si>
  <si>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</si>
  <si>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</si>
  <si>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</si>
  <si>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</si>
  <si>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</si>
  <si>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</si>
  <si>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</si>
  <si>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</si>
  <si>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</si>
  <si>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</si>
  <si>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</si>
  <si>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</si>
  <si>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</si>
  <si>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</si>
  <si>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</si>
  <si>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</si>
  <si>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</si>
  <si>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</si>
  <si>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</si>
  <si>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</si>
  <si>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</si>
  <si>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</si>
  <si>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</si>
  <si>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供用開始17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てんとしての繰入金の増加も想定される。
　経営の安定化には収入（使用料）の確保が重要事項であり、未接続者への加入啓発に努力する一方、料金見直しを含めた収入確保及び効率的な支出に努める必要がある。
　また、使用料以外の収入として太陽光発電による収入がある。
　今後、令和6年4月より公営企業会計へ移行する予定であり、適正な料金収入の実現に向けた取り組みを実施する。</t>
    <rPh sb="174" eb="176">
      <t>ミナオ</t>
    </rPh>
    <rPh sb="241" eb="242">
      <t>ネン</t>
    </rPh>
    <rPh sb="243" eb="244">
      <t>ガツ</t>
    </rPh>
    <rPh sb="253" eb="255">
      <t>イコウ</t>
    </rPh>
    <phoneticPr fontId="4"/>
  </si>
  <si>
    <r>
      <rPr>
        <sz val="8"/>
        <color theme="1"/>
        <rFont val="ＭＳ ゴシック"/>
        <family val="3"/>
        <charset val="128"/>
      </rPr>
      <t xml:space="preserve">本事業は令和3年度に全体計画の見直しをし214.0haとし、令和7年度に整備を完了する計画である。令和4度末において145.8haを整備しており、整備率は68.1%である。
　平成18年6月から供用開始しており、処理区域・処理人口が拡大している。
</t>
    </r>
    <r>
      <rPr>
        <sz val="6"/>
        <color theme="1"/>
        <rFont val="ＭＳ ゴシック"/>
        <family val="3"/>
        <charset val="128"/>
      </rPr>
      <t xml:space="preserve">
</t>
    </r>
    <r>
      <rPr>
        <sz val="8"/>
        <color theme="1"/>
        <rFont val="ＭＳ ゴシック"/>
        <family val="3"/>
        <charset val="128"/>
      </rPr>
      <t>①収益的収支率について</t>
    </r>
    <r>
      <rPr>
        <sz val="6"/>
        <color theme="1"/>
        <rFont val="ＭＳ ゴシック"/>
        <family val="3"/>
        <charset val="128"/>
      </rPr>
      <t xml:space="preserve">
  使用料収入は使用者が増えた事により増加したが、総支出も維持管理工事費・不明水対策調査委託料で増加しており、全体としては前年比より上昇した。
　汚水処理整備済み地区の未接続者対策や新たな整備地区の早期接続の啓発を行い、他会計繰入金に頼らない経営安定化に向けた収益の増加を図る必要がある。
</t>
    </r>
    <r>
      <rPr>
        <sz val="8"/>
        <color theme="1"/>
        <rFont val="ＭＳ ゴシック"/>
        <family val="3"/>
        <charset val="128"/>
      </rPr>
      <t>⑤経費回収率について</t>
    </r>
    <r>
      <rPr>
        <sz val="6"/>
        <color theme="1"/>
        <rFont val="ＭＳ ゴシック"/>
        <family val="3"/>
        <charset val="128"/>
      </rPr>
      <t xml:space="preserve">
　令和4年度は、使用者が増えた事により使用料収入が増加しているが、公営企業会計法適用委託を実施しているために汚水処理費も増加しており全体としては減少となっている。今後、令和６年４月より公営企業会計へ移行する予定であり、適正な料金収入の実現に向けた取り組みを実施する。
</t>
    </r>
    <r>
      <rPr>
        <sz val="8"/>
        <color theme="1"/>
        <rFont val="ＭＳ ゴシック"/>
        <family val="3"/>
        <charset val="128"/>
      </rPr>
      <t>⑥汚水処理原価について</t>
    </r>
    <r>
      <rPr>
        <sz val="6"/>
        <color theme="1"/>
        <rFont val="ＭＳ ゴシック"/>
        <family val="3"/>
        <charset val="128"/>
      </rPr>
      <t xml:space="preserve">
　下水道事業工事により毎年使用者が増加していくため、汚水処理原価の基礎となる有収水量は増加していく。また処理水量もの増加に従い、定常的な維持管理費も増加する原価の大幅な増加を抑制するため、機器の修繕等を計画的に実施していき、この水準を維持していく。
</t>
    </r>
    <r>
      <rPr>
        <sz val="8"/>
        <color theme="1"/>
        <rFont val="ＭＳ ゴシック"/>
        <family val="3"/>
        <charset val="128"/>
      </rPr>
      <t>⑧水洗化率について</t>
    </r>
    <r>
      <rPr>
        <sz val="6"/>
        <color theme="1"/>
        <rFont val="ＭＳ ゴシック"/>
        <family val="3"/>
        <charset val="128"/>
      </rPr>
      <t xml:space="preserve">
　水洗化率は微増となっている。今後も新設工事を進めていくため水洗化率も上昇していく。
　平成17年3月の市町村合併により特定環境保全公共下水道事業との2事業をおこなっており、分析上経費を案分している。
　</t>
    </r>
    <rPh sb="126" eb="129">
      <t>シュウエキテキ</t>
    </rPh>
    <rPh sb="129" eb="131">
      <t>シュウシ</t>
    </rPh>
    <rPh sb="131" eb="132">
      <t>リツ</t>
    </rPh>
    <rPh sb="145" eb="148">
      <t>シヨウシャ</t>
    </rPh>
    <rPh sb="185" eb="187">
      <t>ゾウカ</t>
    </rPh>
    <rPh sb="192" eb="194">
      <t>ゼンタイ</t>
    </rPh>
    <rPh sb="283" eb="285">
      <t>ケイヒ</t>
    </rPh>
    <rPh sb="285" eb="287">
      <t>カイシュウ</t>
    </rPh>
    <rPh sb="287" eb="288">
      <t>リツ</t>
    </rPh>
    <rPh sb="294" eb="296">
      <t>レイワ</t>
    </rPh>
    <rPh sb="297" eb="299">
      <t>ネンド</t>
    </rPh>
    <rPh sb="312" eb="315">
      <t>シヨウリョウ</t>
    </rPh>
    <rPh sb="315" eb="317">
      <t>シュウニュウ</t>
    </rPh>
    <rPh sb="326" eb="328">
      <t>コウエイ</t>
    </rPh>
    <rPh sb="328" eb="330">
      <t>キギョウ</t>
    </rPh>
    <rPh sb="330" eb="332">
      <t>カイケイ</t>
    </rPh>
    <rPh sb="332" eb="333">
      <t>ホウ</t>
    </rPh>
    <rPh sb="333" eb="335">
      <t>テキヨウ</t>
    </rPh>
    <rPh sb="335" eb="337">
      <t>イタク</t>
    </rPh>
    <rPh sb="338" eb="340">
      <t>ジッシ</t>
    </rPh>
    <rPh sb="347" eb="349">
      <t>オスイ</t>
    </rPh>
    <rPh sb="349" eb="351">
      <t>ショリ</t>
    </rPh>
    <rPh sb="351" eb="352">
      <t>ヒ</t>
    </rPh>
    <rPh sb="353" eb="355">
      <t>ゾウカ</t>
    </rPh>
    <rPh sb="359" eb="361">
      <t>ゼンタイ</t>
    </rPh>
    <rPh sb="365" eb="367">
      <t>ゲンショウ</t>
    </rPh>
    <rPh sb="428" eb="430">
      <t>オスイ</t>
    </rPh>
    <rPh sb="430" eb="432">
      <t>ショリ</t>
    </rPh>
    <rPh sb="432" eb="434">
      <t>ゲンカ</t>
    </rPh>
    <rPh sb="565" eb="568">
      <t>スイセンカ</t>
    </rPh>
    <rPh sb="568" eb="569">
      <t>リツ</t>
    </rPh>
    <phoneticPr fontId="4"/>
  </si>
  <si>
    <t>平成18年の供用開始から17年目であり老朽化対策については実施していないが、処理施設のポンプ等の機器については、定期的にオーバーホール等の修繕を行っている。
　今後はストックマネジメント計画（簡易版）に基づき管渠や処理場施設の機器類について、定期的な点検や調査を実施し、大規模な改修に陥らないように計画的な修繕を行っていき、安定した経営を継続していく。また、ストックマネジメント計画（簡易版）についても公営企業会計適用後、見直しを行う予定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</si>
</sst>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8"/>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E74-4E7A-A65F-12CF3AF31AC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0.06</c:v>
                </c:pt>
                <c:pt idx="2">
                  <c:v>0.02</c:v>
                </c:pt>
                <c:pt idx="3">
                  <c:v>0.1</c:v>
                </c:pt>
                <c:pt idx="4">
                  <c:v>0.08</c:v>
                </c:pt>
              </c:numCache>
            </c:numRef>
          </c:val>
          <c:smooth val="0"/>
          <c:extLst>
            <c:ext xmlns:c16="http://schemas.microsoft.com/office/drawing/2014/chart" uri="{C3380CC4-5D6E-409C-BE32-E72D297353CC}">
              <c16:uniqueId val="{00000001-1E74-4E7A-A65F-12CF3AF31AC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108.16</c:v>
                </c:pt>
                <c:pt idx="1">
                  <c:v>86.27</c:v>
                </c:pt>
                <c:pt idx="2">
                  <c:v>90.13</c:v>
                </c:pt>
                <c:pt idx="3">
                  <c:v>89.77</c:v>
                </c:pt>
                <c:pt idx="4">
                  <c:v>96.51</c:v>
                </c:pt>
              </c:numCache>
            </c:numRef>
          </c:val>
          <c:extLst>
            <c:ext xmlns:c16="http://schemas.microsoft.com/office/drawing/2014/chart" uri="{C3380CC4-5D6E-409C-BE32-E72D297353CC}">
              <c16:uniqueId val="{00000000-E820-4D63-BD7A-8DA0B6D10F6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820-4D63-BD7A-8DA0B6D10F6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00-4B2F-A36B-B65A470A6F77}"/>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00-4B2F-A36B-B65A470A6F77}"/>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568-4062-862D-894A223C0C6D}"/>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568-4062-862D-894A223C0C6D}"/>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07A-47F5-8C5C-B82C2CFE1CE1}"/>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07A-47F5-8C5C-B82C2CFE1CE1}"/>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868-4724-B4E0-4125580159CE}"/>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868-4724-B4E0-4125580159CE}"/>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327.23</c:v>
                </c:pt>
                <c:pt idx="1">
                  <c:v>701.16</c:v>
                </c:pt>
                <c:pt idx="2">
                  <c:v>741.2</c:v>
                </c:pt>
                <c:pt idx="3" formatCode="#,##0.00;&quot;△&quot;#,##0.00">
                  <c:v>0</c:v>
                </c:pt>
                <c:pt idx="4" formatCode="#,##0.00;&quot;△&quot;#,##0.00">
                  <c:v>0</c:v>
                </c:pt>
              </c:numCache>
            </c:numRef>
          </c:val>
          <c:extLst>
            <c:ext xmlns:c16="http://schemas.microsoft.com/office/drawing/2014/chart" uri="{C3380CC4-5D6E-409C-BE32-E72D297353CC}">
              <c16:uniqueId val="{00000000-7906-434F-91FA-2AC9802745DF}"/>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1269.1500000000001</c:v>
                </c:pt>
                <c:pt idx="1">
                  <c:v>1087.96</c:v>
                </c:pt>
                <c:pt idx="2">
                  <c:v>1209.45</c:v>
                </c:pt>
                <c:pt idx="3">
                  <c:v>1163.75</c:v>
                </c:pt>
                <c:pt idx="4">
                  <c:v>1195.47</c:v>
                </c:pt>
              </c:numCache>
            </c:numRef>
          </c:val>
          <c:smooth val="0"/>
          <c:extLst>
            <c:ext xmlns:c16="http://schemas.microsoft.com/office/drawing/2014/chart" uri="{C3380CC4-5D6E-409C-BE32-E72D297353CC}">
              <c16:uniqueId val="{00000001-7906-434F-91FA-2AC9802745DF}"/>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86.94</c:v>
                </c:pt>
                <c:pt idx="1">
                  <c:v>88.3</c:v>
                </c:pt>
                <c:pt idx="2">
                  <c:v>83.92</c:v>
                </c:pt>
                <c:pt idx="3">
                  <c:v>83.37</c:v>
                </c:pt>
                <c:pt idx="4">
                  <c:v>82.13</c:v>
                </c:pt>
              </c:numCache>
            </c:numRef>
          </c:val>
          <c:extLst>
            <c:ext xmlns:c16="http://schemas.microsoft.com/office/drawing/2014/chart" uri="{C3380CC4-5D6E-409C-BE32-E72D297353CC}">
              <c16:uniqueId val="{00000000-0BD5-41E5-8E85-1AADF5FA85C5}"/>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63.97</c:v>
                </c:pt>
                <c:pt idx="1">
                  <c:v>59.67</c:v>
                </c:pt>
                <c:pt idx="2">
                  <c:v>55.93</c:v>
                </c:pt>
                <c:pt idx="3">
                  <c:v>72.599999999999994</c:v>
                </c:pt>
                <c:pt idx="4">
                  <c:v>69.430000000000007</c:v>
                </c:pt>
              </c:numCache>
            </c:numRef>
          </c:val>
          <c:smooth val="0"/>
          <c:extLst>
            <c:ext xmlns:c16="http://schemas.microsoft.com/office/drawing/2014/chart" uri="{C3380CC4-5D6E-409C-BE32-E72D297353CC}">
              <c16:uniqueId val="{00000001-0BD5-41E5-8E85-1AADF5FA85C5}"/>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199.48</c:v>
                </c:pt>
                <c:pt idx="1">
                  <c:v>200.76</c:v>
                </c:pt>
                <c:pt idx="2">
                  <c:v>208.53</c:v>
                </c:pt>
                <c:pt idx="3">
                  <c:v>207.36</c:v>
                </c:pt>
                <c:pt idx="4">
                  <c:v>222.92</c:v>
                </c:pt>
              </c:numCache>
            </c:numRef>
          </c:val>
          <c:extLst>
            <c:ext xmlns:c16="http://schemas.microsoft.com/office/drawing/2014/chart" uri="{C3380CC4-5D6E-409C-BE32-E72D297353CC}">
              <c16:uniqueId val="{00000000-0A77-4148-96B1-9BBEB4C0B1E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256.82</c:v>
                </c:pt>
                <c:pt idx="1">
                  <c:v>270.60000000000002</c:v>
                </c:pt>
                <c:pt idx="2">
                  <c:v>289.60000000000002</c:v>
                </c:pt>
                <c:pt idx="3">
                  <c:v>228.64</c:v>
                </c:pt>
                <c:pt idx="4">
                  <c:v>239.46</c:v>
                </c:pt>
              </c:numCache>
            </c:numRef>
          </c:val>
          <c:smooth val="0"/>
          <c:extLst>
            <c:ext xmlns:c16="http://schemas.microsoft.com/office/drawing/2014/chart" uri="{C3380CC4-5D6E-409C-BE32-E72D297353CC}">
              <c16:uniqueId val="{00000001-0A77-4148-96B1-9BBEB4C0B1E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53D-450E-96CA-6FF79E7ED566}"/>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37.46</c:v>
                </c:pt>
                <c:pt idx="1">
                  <c:v>37.65</c:v>
                </c:pt>
                <c:pt idx="2">
                  <c:v>36.71</c:v>
                </c:pt>
                <c:pt idx="3">
                  <c:v>42.28</c:v>
                </c:pt>
                <c:pt idx="4">
                  <c:v>41.06</c:v>
                </c:pt>
              </c:numCache>
            </c:numRef>
          </c:val>
          <c:smooth val="0"/>
          <c:extLst>
            <c:ext xmlns:c16="http://schemas.microsoft.com/office/drawing/2014/chart" uri="{C3380CC4-5D6E-409C-BE32-E72D297353CC}">
              <c16:uniqueId val="{00000001-853D-450E-96CA-6FF79E7ED566}"/>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70.69</c:v>
                </c:pt>
                <c:pt idx="1">
                  <c:v>72.66</c:v>
                </c:pt>
                <c:pt idx="2">
                  <c:v>76.849999999999994</c:v>
                </c:pt>
                <c:pt idx="3">
                  <c:v>77.8</c:v>
                </c:pt>
                <c:pt idx="4">
                  <c:v>79.650000000000006</c:v>
                </c:pt>
              </c:numCache>
            </c:numRef>
          </c:val>
          <c:extLst>
            <c:ext xmlns:c16="http://schemas.microsoft.com/office/drawing/2014/chart" uri="{C3380CC4-5D6E-409C-BE32-E72D297353CC}">
              <c16:uniqueId val="{00000000-2D75-4CFD-A94A-8247DDD1CA3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67.459999999999994</c:v>
                </c:pt>
                <c:pt idx="1">
                  <c:v>67.37</c:v>
                </c:pt>
                <c:pt idx="2">
                  <c:v>70.05</c:v>
                </c:pt>
                <c:pt idx="3">
                  <c:v>84.34</c:v>
                </c:pt>
                <c:pt idx="4">
                  <c:v>84.34</c:v>
                </c:pt>
              </c:numCache>
            </c:numRef>
          </c:val>
          <c:smooth val="0"/>
          <c:extLst>
            <c:ext xmlns:c16="http://schemas.microsoft.com/office/drawing/2014/chart" uri="{C3380CC4-5D6E-409C-BE32-E72D297353CC}">
              <c16:uniqueId val="{00000001-2D75-4CFD-A94A-8247DDD1CA3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【1,182.11】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【220.62】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BB37" zoomScale="130" zoomScaleNormal="13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佐賀県　みやき町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下水道事業</v>
      </c>
      <c r="J8" s="35"/>
      <c r="K8" s="35"/>
      <c r="L8" s="35"/>
      <c r="M8" s="35"/>
      <c r="N8" s="35"/>
      <c r="O8" s="35"/>
      <c r="P8" s="35" t="str">
        <f>データ!K6</f>
        <v>特定環境保全公共下水道</v>
      </c>
      <c r="Q8" s="35"/>
      <c r="R8" s="35"/>
      <c r="S8" s="35"/>
      <c r="T8" s="35"/>
      <c r="U8" s="35"/>
      <c r="V8" s="35"/>
      <c r="W8" s="35" t="str">
        <f>データ!L6</f>
        <v>D2</v>
      </c>
      <c r="X8" s="35"/>
      <c r="Y8" s="35"/>
      <c r="Z8" s="35"/>
      <c r="AA8" s="35"/>
      <c r="AB8" s="35"/>
      <c r="AC8" s="35"/>
      <c r="AD8" s="36" t="str">
        <f>データ!$M$6</f>
        <v>非設置</v>
      </c>
      <c r="AE8" s="36"/>
      <c r="AF8" s="36"/>
      <c r="AG8" s="36"/>
      <c r="AH8" s="36"/>
      <c r="AI8" s="36"/>
      <c r="AJ8" s="36"/>
      <c r="AK8" s="3"/>
      <c r="AL8" s="37">
        <f>データ!S6</f>
        <v>25752</v>
      </c>
      <c r="AM8" s="37"/>
      <c r="AN8" s="37"/>
      <c r="AO8" s="37"/>
      <c r="AP8" s="37"/>
      <c r="AQ8" s="37"/>
      <c r="AR8" s="37"/>
      <c r="AS8" s="37"/>
      <c r="AT8" s="38">
        <f>データ!T6</f>
        <v>51.92</v>
      </c>
      <c r="AU8" s="38"/>
      <c r="AV8" s="38"/>
      <c r="AW8" s="38"/>
      <c r="AX8" s="38"/>
      <c r="AY8" s="38"/>
      <c r="AZ8" s="38"/>
      <c r="BA8" s="38"/>
      <c r="BB8" s="38">
        <f>データ!U6</f>
        <v>495.99</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16.04</v>
      </c>
      <c r="Q10" s="38"/>
      <c r="R10" s="38"/>
      <c r="S10" s="38"/>
      <c r="T10" s="38"/>
      <c r="U10" s="38"/>
      <c r="V10" s="38"/>
      <c r="W10" s="38">
        <f>データ!Q6</f>
        <v>100</v>
      </c>
      <c r="X10" s="38"/>
      <c r="Y10" s="38"/>
      <c r="Z10" s="38"/>
      <c r="AA10" s="38"/>
      <c r="AB10" s="38"/>
      <c r="AC10" s="38"/>
      <c r="AD10" s="37">
        <f>データ!R6</f>
        <v>3850</v>
      </c>
      <c r="AE10" s="37"/>
      <c r="AF10" s="37"/>
      <c r="AG10" s="37"/>
      <c r="AH10" s="37"/>
      <c r="AI10" s="37"/>
      <c r="AJ10" s="37"/>
      <c r="AK10" s="2"/>
      <c r="AL10" s="37">
        <f>データ!V6</f>
        <v>4122</v>
      </c>
      <c r="AM10" s="37"/>
      <c r="AN10" s="37"/>
      <c r="AO10" s="37"/>
      <c r="AP10" s="37"/>
      <c r="AQ10" s="37"/>
      <c r="AR10" s="37"/>
      <c r="AS10" s="37"/>
      <c r="AT10" s="38">
        <f>データ!W6</f>
        <v>1.46</v>
      </c>
      <c r="AU10" s="38"/>
      <c r="AV10" s="38"/>
      <c r="AW10" s="38"/>
      <c r="AX10" s="38"/>
      <c r="AY10" s="38"/>
      <c r="AZ10" s="38"/>
      <c r="BA10" s="38"/>
      <c r="BB10" s="38">
        <f>データ!X6</f>
        <v>2823.29</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119</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1" t="s">
        <v>120</v>
      </c>
      <c r="BM47" s="72"/>
      <c r="BN47" s="72"/>
      <c r="BO47" s="72"/>
      <c r="BP47" s="72"/>
      <c r="BQ47" s="72"/>
      <c r="BR47" s="72"/>
      <c r="BS47" s="72"/>
      <c r="BT47" s="72"/>
      <c r="BU47" s="72"/>
      <c r="BV47" s="72"/>
      <c r="BW47" s="72"/>
      <c r="BX47" s="72"/>
      <c r="BY47" s="72"/>
      <c r="BZ47" s="7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1"/>
      <c r="BM48" s="72"/>
      <c r="BN48" s="72"/>
      <c r="BO48" s="72"/>
      <c r="BP48" s="72"/>
      <c r="BQ48" s="72"/>
      <c r="BR48" s="72"/>
      <c r="BS48" s="72"/>
      <c r="BT48" s="72"/>
      <c r="BU48" s="72"/>
      <c r="BV48" s="72"/>
      <c r="BW48" s="72"/>
      <c r="BX48" s="72"/>
      <c r="BY48" s="72"/>
      <c r="BZ48" s="7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1"/>
      <c r="BM49" s="72"/>
      <c r="BN49" s="72"/>
      <c r="BO49" s="72"/>
      <c r="BP49" s="72"/>
      <c r="BQ49" s="72"/>
      <c r="BR49" s="72"/>
      <c r="BS49" s="72"/>
      <c r="BT49" s="72"/>
      <c r="BU49" s="72"/>
      <c r="BV49" s="72"/>
      <c r="BW49" s="72"/>
      <c r="BX49" s="72"/>
      <c r="BY49" s="72"/>
      <c r="BZ49" s="7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1"/>
      <c r="BM50" s="72"/>
      <c r="BN50" s="72"/>
      <c r="BO50" s="72"/>
      <c r="BP50" s="72"/>
      <c r="BQ50" s="72"/>
      <c r="BR50" s="72"/>
      <c r="BS50" s="72"/>
      <c r="BT50" s="72"/>
      <c r="BU50" s="72"/>
      <c r="BV50" s="72"/>
      <c r="BW50" s="72"/>
      <c r="BX50" s="72"/>
      <c r="BY50" s="72"/>
      <c r="BZ50" s="7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1"/>
      <c r="BM51" s="72"/>
      <c r="BN51" s="72"/>
      <c r="BO51" s="72"/>
      <c r="BP51" s="72"/>
      <c r="BQ51" s="72"/>
      <c r="BR51" s="72"/>
      <c r="BS51" s="72"/>
      <c r="BT51" s="72"/>
      <c r="BU51" s="72"/>
      <c r="BV51" s="72"/>
      <c r="BW51" s="72"/>
      <c r="BX51" s="72"/>
      <c r="BY51" s="72"/>
      <c r="BZ51" s="7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1"/>
      <c r="BM52" s="72"/>
      <c r="BN52" s="72"/>
      <c r="BO52" s="72"/>
      <c r="BP52" s="72"/>
      <c r="BQ52" s="72"/>
      <c r="BR52" s="72"/>
      <c r="BS52" s="72"/>
      <c r="BT52" s="72"/>
      <c r="BU52" s="72"/>
      <c r="BV52" s="72"/>
      <c r="BW52" s="72"/>
      <c r="BX52" s="72"/>
      <c r="BY52" s="72"/>
      <c r="BZ52" s="7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1"/>
      <c r="BM53" s="72"/>
      <c r="BN53" s="72"/>
      <c r="BO53" s="72"/>
      <c r="BP53" s="72"/>
      <c r="BQ53" s="72"/>
      <c r="BR53" s="72"/>
      <c r="BS53" s="72"/>
      <c r="BT53" s="72"/>
      <c r="BU53" s="72"/>
      <c r="BV53" s="72"/>
      <c r="BW53" s="72"/>
      <c r="BX53" s="72"/>
      <c r="BY53" s="72"/>
      <c r="BZ53" s="7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1"/>
      <c r="BM54" s="72"/>
      <c r="BN54" s="72"/>
      <c r="BO54" s="72"/>
      <c r="BP54" s="72"/>
      <c r="BQ54" s="72"/>
      <c r="BR54" s="72"/>
      <c r="BS54" s="72"/>
      <c r="BT54" s="72"/>
      <c r="BU54" s="72"/>
      <c r="BV54" s="72"/>
      <c r="BW54" s="72"/>
      <c r="BX54" s="72"/>
      <c r="BY54" s="72"/>
      <c r="BZ54" s="7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1"/>
      <c r="BM55" s="72"/>
      <c r="BN55" s="72"/>
      <c r="BO55" s="72"/>
      <c r="BP55" s="72"/>
      <c r="BQ55" s="72"/>
      <c r="BR55" s="72"/>
      <c r="BS55" s="72"/>
      <c r="BT55" s="72"/>
      <c r="BU55" s="72"/>
      <c r="BV55" s="72"/>
      <c r="BW55" s="72"/>
      <c r="BX55" s="72"/>
      <c r="BY55" s="72"/>
      <c r="BZ55" s="7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1"/>
      <c r="BM56" s="72"/>
      <c r="BN56" s="72"/>
      <c r="BO56" s="72"/>
      <c r="BP56" s="72"/>
      <c r="BQ56" s="72"/>
      <c r="BR56" s="72"/>
      <c r="BS56" s="72"/>
      <c r="BT56" s="72"/>
      <c r="BU56" s="72"/>
      <c r="BV56" s="72"/>
      <c r="BW56" s="72"/>
      <c r="BX56" s="72"/>
      <c r="BY56" s="72"/>
      <c r="BZ56" s="7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1"/>
      <c r="BM57" s="72"/>
      <c r="BN57" s="72"/>
      <c r="BO57" s="72"/>
      <c r="BP57" s="72"/>
      <c r="BQ57" s="72"/>
      <c r="BR57" s="72"/>
      <c r="BS57" s="72"/>
      <c r="BT57" s="72"/>
      <c r="BU57" s="72"/>
      <c r="BV57" s="72"/>
      <c r="BW57" s="72"/>
      <c r="BX57" s="72"/>
      <c r="BY57" s="72"/>
      <c r="BZ57" s="7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1"/>
      <c r="BM58" s="72"/>
      <c r="BN58" s="72"/>
      <c r="BO58" s="72"/>
      <c r="BP58" s="72"/>
      <c r="BQ58" s="72"/>
      <c r="BR58" s="72"/>
      <c r="BS58" s="72"/>
      <c r="BT58" s="72"/>
      <c r="BU58" s="72"/>
      <c r="BV58" s="72"/>
      <c r="BW58" s="72"/>
      <c r="BX58" s="72"/>
      <c r="BY58" s="72"/>
      <c r="BZ58" s="7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1"/>
      <c r="BM59" s="72"/>
      <c r="BN59" s="72"/>
      <c r="BO59" s="72"/>
      <c r="BP59" s="72"/>
      <c r="BQ59" s="72"/>
      <c r="BR59" s="72"/>
      <c r="BS59" s="72"/>
      <c r="BT59" s="72"/>
      <c r="BU59" s="72"/>
      <c r="BV59" s="72"/>
      <c r="BW59" s="72"/>
      <c r="BX59" s="72"/>
      <c r="BY59" s="72"/>
      <c r="BZ59" s="73"/>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71"/>
      <c r="BM60" s="72"/>
      <c r="BN60" s="72"/>
      <c r="BO60" s="72"/>
      <c r="BP60" s="72"/>
      <c r="BQ60" s="72"/>
      <c r="BR60" s="72"/>
      <c r="BS60" s="72"/>
      <c r="BT60" s="72"/>
      <c r="BU60" s="72"/>
      <c r="BV60" s="72"/>
      <c r="BW60" s="72"/>
      <c r="BX60" s="72"/>
      <c r="BY60" s="72"/>
      <c r="BZ60" s="7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71"/>
      <c r="BM61" s="72"/>
      <c r="BN61" s="72"/>
      <c r="BO61" s="72"/>
      <c r="BP61" s="72"/>
      <c r="BQ61" s="72"/>
      <c r="BR61" s="72"/>
      <c r="BS61" s="72"/>
      <c r="BT61" s="72"/>
      <c r="BU61" s="72"/>
      <c r="BV61" s="72"/>
      <c r="BW61" s="72"/>
      <c r="BX61" s="72"/>
      <c r="BY61" s="72"/>
      <c r="BZ61" s="7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1"/>
      <c r="BM62" s="72"/>
      <c r="BN62" s="72"/>
      <c r="BO62" s="72"/>
      <c r="BP62" s="72"/>
      <c r="BQ62" s="72"/>
      <c r="BR62" s="72"/>
      <c r="BS62" s="72"/>
      <c r="BT62" s="72"/>
      <c r="BU62" s="72"/>
      <c r="BV62" s="72"/>
      <c r="BW62" s="72"/>
      <c r="BX62" s="72"/>
      <c r="BY62" s="72"/>
      <c r="BZ62" s="7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4"/>
      <c r="BM63" s="75"/>
      <c r="BN63" s="75"/>
      <c r="BO63" s="75"/>
      <c r="BP63" s="75"/>
      <c r="BQ63" s="75"/>
      <c r="BR63" s="75"/>
      <c r="BS63" s="75"/>
      <c r="BT63" s="75"/>
      <c r="BU63" s="75"/>
      <c r="BV63" s="75"/>
      <c r="BW63" s="75"/>
      <c r="BX63" s="75"/>
      <c r="BY63" s="75"/>
      <c r="BZ63" s="76"/>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1" t="s">
        <v>118</v>
      </c>
      <c r="BM66" s="72"/>
      <c r="BN66" s="72"/>
      <c r="BO66" s="72"/>
      <c r="BP66" s="72"/>
      <c r="BQ66" s="72"/>
      <c r="BR66" s="72"/>
      <c r="BS66" s="72"/>
      <c r="BT66" s="72"/>
      <c r="BU66" s="72"/>
      <c r="BV66" s="72"/>
      <c r="BW66" s="72"/>
      <c r="BX66" s="72"/>
      <c r="BY66" s="72"/>
      <c r="BZ66" s="7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1"/>
      <c r="BM67" s="72"/>
      <c r="BN67" s="72"/>
      <c r="BO67" s="72"/>
      <c r="BP67" s="72"/>
      <c r="BQ67" s="72"/>
      <c r="BR67" s="72"/>
      <c r="BS67" s="72"/>
      <c r="BT67" s="72"/>
      <c r="BU67" s="72"/>
      <c r="BV67" s="72"/>
      <c r="BW67" s="72"/>
      <c r="BX67" s="72"/>
      <c r="BY67" s="72"/>
      <c r="BZ67" s="7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1"/>
      <c r="BM68" s="72"/>
      <c r="BN68" s="72"/>
      <c r="BO68" s="72"/>
      <c r="BP68" s="72"/>
      <c r="BQ68" s="72"/>
      <c r="BR68" s="72"/>
      <c r="BS68" s="72"/>
      <c r="BT68" s="72"/>
      <c r="BU68" s="72"/>
      <c r="BV68" s="72"/>
      <c r="BW68" s="72"/>
      <c r="BX68" s="72"/>
      <c r="BY68" s="72"/>
      <c r="BZ68" s="7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1"/>
      <c r="BM69" s="72"/>
      <c r="BN69" s="72"/>
      <c r="BO69" s="72"/>
      <c r="BP69" s="72"/>
      <c r="BQ69" s="72"/>
      <c r="BR69" s="72"/>
      <c r="BS69" s="72"/>
      <c r="BT69" s="72"/>
      <c r="BU69" s="72"/>
      <c r="BV69" s="72"/>
      <c r="BW69" s="72"/>
      <c r="BX69" s="72"/>
      <c r="BY69" s="72"/>
      <c r="BZ69" s="7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1"/>
      <c r="BM70" s="72"/>
      <c r="BN70" s="72"/>
      <c r="BO70" s="72"/>
      <c r="BP70" s="72"/>
      <c r="BQ70" s="72"/>
      <c r="BR70" s="72"/>
      <c r="BS70" s="72"/>
      <c r="BT70" s="72"/>
      <c r="BU70" s="72"/>
      <c r="BV70" s="72"/>
      <c r="BW70" s="72"/>
      <c r="BX70" s="72"/>
      <c r="BY70" s="72"/>
      <c r="BZ70" s="7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1"/>
      <c r="BM71" s="72"/>
      <c r="BN71" s="72"/>
      <c r="BO71" s="72"/>
      <c r="BP71" s="72"/>
      <c r="BQ71" s="72"/>
      <c r="BR71" s="72"/>
      <c r="BS71" s="72"/>
      <c r="BT71" s="72"/>
      <c r="BU71" s="72"/>
      <c r="BV71" s="72"/>
      <c r="BW71" s="72"/>
      <c r="BX71" s="72"/>
      <c r="BY71" s="72"/>
      <c r="BZ71" s="7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1"/>
      <c r="BM72" s="72"/>
      <c r="BN72" s="72"/>
      <c r="BO72" s="72"/>
      <c r="BP72" s="72"/>
      <c r="BQ72" s="72"/>
      <c r="BR72" s="72"/>
      <c r="BS72" s="72"/>
      <c r="BT72" s="72"/>
      <c r="BU72" s="72"/>
      <c r="BV72" s="72"/>
      <c r="BW72" s="72"/>
      <c r="BX72" s="72"/>
      <c r="BY72" s="72"/>
      <c r="BZ72" s="7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1"/>
      <c r="BM73" s="72"/>
      <c r="BN73" s="72"/>
      <c r="BO73" s="72"/>
      <c r="BP73" s="72"/>
      <c r="BQ73" s="72"/>
      <c r="BR73" s="72"/>
      <c r="BS73" s="72"/>
      <c r="BT73" s="72"/>
      <c r="BU73" s="72"/>
      <c r="BV73" s="72"/>
      <c r="BW73" s="72"/>
      <c r="BX73" s="72"/>
      <c r="BY73" s="72"/>
      <c r="BZ73" s="7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1"/>
      <c r="BM74" s="72"/>
      <c r="BN74" s="72"/>
      <c r="BO74" s="72"/>
      <c r="BP74" s="72"/>
      <c r="BQ74" s="72"/>
      <c r="BR74" s="72"/>
      <c r="BS74" s="72"/>
      <c r="BT74" s="72"/>
      <c r="BU74" s="72"/>
      <c r="BV74" s="72"/>
      <c r="BW74" s="72"/>
      <c r="BX74" s="72"/>
      <c r="BY74" s="72"/>
      <c r="BZ74" s="7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1"/>
      <c r="BM75" s="72"/>
      <c r="BN75" s="72"/>
      <c r="BO75" s="72"/>
      <c r="BP75" s="72"/>
      <c r="BQ75" s="72"/>
      <c r="BR75" s="72"/>
      <c r="BS75" s="72"/>
      <c r="BT75" s="72"/>
      <c r="BU75" s="72"/>
      <c r="BV75" s="72"/>
      <c r="BW75" s="72"/>
      <c r="BX75" s="72"/>
      <c r="BY75" s="72"/>
      <c r="BZ75" s="7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1"/>
      <c r="BM76" s="72"/>
      <c r="BN76" s="72"/>
      <c r="BO76" s="72"/>
      <c r="BP76" s="72"/>
      <c r="BQ76" s="72"/>
      <c r="BR76" s="72"/>
      <c r="BS76" s="72"/>
      <c r="BT76" s="72"/>
      <c r="BU76" s="72"/>
      <c r="BV76" s="72"/>
      <c r="BW76" s="72"/>
      <c r="BX76" s="72"/>
      <c r="BY76" s="72"/>
      <c r="BZ76" s="7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1"/>
      <c r="BM77" s="72"/>
      <c r="BN77" s="72"/>
      <c r="BO77" s="72"/>
      <c r="BP77" s="72"/>
      <c r="BQ77" s="72"/>
      <c r="BR77" s="72"/>
      <c r="BS77" s="72"/>
      <c r="BT77" s="72"/>
      <c r="BU77" s="72"/>
      <c r="BV77" s="72"/>
      <c r="BW77" s="72"/>
      <c r="BX77" s="72"/>
      <c r="BY77" s="72"/>
      <c r="BZ77" s="7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1"/>
      <c r="BM78" s="72"/>
      <c r="BN78" s="72"/>
      <c r="BO78" s="72"/>
      <c r="BP78" s="72"/>
      <c r="BQ78" s="72"/>
      <c r="BR78" s="72"/>
      <c r="BS78" s="72"/>
      <c r="BT78" s="72"/>
      <c r="BU78" s="72"/>
      <c r="BV78" s="72"/>
      <c r="BW78" s="72"/>
      <c r="BX78" s="72"/>
      <c r="BY78" s="72"/>
      <c r="BZ78" s="7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1"/>
      <c r="BM79" s="72"/>
      <c r="BN79" s="72"/>
      <c r="BO79" s="72"/>
      <c r="BP79" s="72"/>
      <c r="BQ79" s="72"/>
      <c r="BR79" s="72"/>
      <c r="BS79" s="72"/>
      <c r="BT79" s="72"/>
      <c r="BU79" s="72"/>
      <c r="BV79" s="72"/>
      <c r="BW79" s="72"/>
      <c r="BX79" s="72"/>
      <c r="BY79" s="72"/>
      <c r="BZ79" s="7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1"/>
      <c r="BM80" s="72"/>
      <c r="BN80" s="72"/>
      <c r="BO80" s="72"/>
      <c r="BP80" s="72"/>
      <c r="BQ80" s="72"/>
      <c r="BR80" s="72"/>
      <c r="BS80" s="72"/>
      <c r="BT80" s="72"/>
      <c r="BU80" s="72"/>
      <c r="BV80" s="72"/>
      <c r="BW80" s="72"/>
      <c r="BX80" s="72"/>
      <c r="BY80" s="72"/>
      <c r="BZ80" s="7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1"/>
      <c r="BM81" s="72"/>
      <c r="BN81" s="72"/>
      <c r="BO81" s="72"/>
      <c r="BP81" s="72"/>
      <c r="BQ81" s="72"/>
      <c r="BR81" s="72"/>
      <c r="BS81" s="72"/>
      <c r="BT81" s="72"/>
      <c r="BU81" s="72"/>
      <c r="BV81" s="72"/>
      <c r="BW81" s="72"/>
      <c r="BX81" s="72"/>
      <c r="BY81" s="72"/>
      <c r="BZ81" s="7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4"/>
      <c r="BM82" s="75"/>
      <c r="BN82" s="75"/>
      <c r="BO82" s="75"/>
      <c r="BP82" s="75"/>
      <c r="BQ82" s="75"/>
      <c r="BR82" s="75"/>
      <c r="BS82" s="75"/>
      <c r="BT82" s="75"/>
      <c r="BU82" s="75"/>
      <c r="BV82" s="75"/>
      <c r="BW82" s="75"/>
      <c r="BX82" s="75"/>
      <c r="BY82" s="75"/>
      <c r="BZ82" s="76"/>
    </row>
    <row r="83" spans="1:78" x14ac:dyDescent="0.15">
      <c r="C83" s="77" t="s">
        <v>30</v>
      </c>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44</v>
      </c>
      <c r="H86" s="12" t="str">
        <f>データ!BP6</f>
        <v>【1,182.11】</v>
      </c>
      <c r="I86" s="12" t="str">
        <f>データ!CA6</f>
        <v>【73.78】</v>
      </c>
      <c r="J86" s="12" t="str">
        <f>データ!CL6</f>
        <v>【220.62】</v>
      </c>
      <c r="K86" s="12" t="str">
        <f>データ!CW6</f>
        <v>【42.22】</v>
      </c>
      <c r="L86" s="12" t="str">
        <f>データ!DH6</f>
        <v>【85.67】</v>
      </c>
      <c r="M86" s="12" t="s">
        <v>43</v>
      </c>
      <c r="N86" s="12" t="s">
        <v>43</v>
      </c>
      <c r="O86" s="12" t="str">
        <f>データ!EO6</f>
        <v>【0.13】</v>
      </c>
    </row>
  </sheetData>
  <sheetProtection algorithmName="SHA-512" hashValue="tRWj35WhlDdFjiLS8c8LF2x5Ky2gyxLQDaBuIl7xRcV2CceUYBkKm5e6cLcYlgCq9ZpcCsydSo7waBBQKnIejA==" saltValue="PrdFcgnlFnnqztQNX1jR8A=="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9" t="s">
        <v>54</v>
      </c>
      <c r="I3" s="80"/>
      <c r="J3" s="80"/>
      <c r="K3" s="80"/>
      <c r="L3" s="80"/>
      <c r="M3" s="80"/>
      <c r="N3" s="80"/>
      <c r="O3" s="80"/>
      <c r="P3" s="80"/>
      <c r="Q3" s="80"/>
      <c r="R3" s="80"/>
      <c r="S3" s="80"/>
      <c r="T3" s="80"/>
      <c r="U3" s="80"/>
      <c r="V3" s="80"/>
      <c r="W3" s="80"/>
      <c r="X3" s="81"/>
      <c r="Y3" s="85" t="s">
        <v>55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56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5" x14ac:dyDescent="0.15">
      <c r="A4" s="14" t="s">
        <v>57</v>
      </c>
      <c r="B4" s="16"/>
      <c r="C4" s="16"/>
      <c r="D4" s="16"/>
      <c r="E4" s="16"/>
      <c r="F4" s="16"/>
      <c r="G4" s="16"/>
      <c r="H4" s="82"/>
      <c r="I4" s="83"/>
      <c r="J4" s="83"/>
      <c r="K4" s="83"/>
      <c r="L4" s="83"/>
      <c r="M4" s="83"/>
      <c r="N4" s="83"/>
      <c r="O4" s="83"/>
      <c r="P4" s="83"/>
      <c r="Q4" s="83"/>
      <c r="R4" s="83"/>
      <c r="S4" s="83"/>
      <c r="T4" s="83"/>
      <c r="U4" s="83"/>
      <c r="V4" s="83"/>
      <c r="W4" s="83"/>
      <c r="X4" s="84"/>
      <c r="Y4" s="78" t="s">
        <v>58</v>
      </c>
      <c r="Z4" s="78"/>
      <c r="AA4" s="78"/>
      <c r="AB4" s="78"/>
      <c r="AC4" s="78"/>
      <c r="AD4" s="78"/>
      <c r="AE4" s="78"/>
      <c r="AF4" s="78"/>
      <c r="AG4" s="78"/>
      <c r="AH4" s="78"/>
      <c r="AI4" s="78"/>
      <c r="AJ4" s="78" t="s">
        <v>59</v>
      </c>
      <c r="AK4" s="78"/>
      <c r="AL4" s="78"/>
      <c r="AM4" s="78"/>
      <c r="AN4" s="78"/>
      <c r="AO4" s="78"/>
      <c r="AP4" s="78"/>
      <c r="AQ4" s="78"/>
      <c r="AR4" s="78"/>
      <c r="AS4" s="78"/>
      <c r="AT4" s="78"/>
      <c r="AU4" s="78" t="s">
        <v>60</v>
      </c>
      <c r="AV4" s="78"/>
      <c r="AW4" s="78"/>
      <c r="AX4" s="78"/>
      <c r="AY4" s="78"/>
      <c r="AZ4" s="78"/>
      <c r="BA4" s="78"/>
      <c r="BB4" s="78"/>
      <c r="BC4" s="78"/>
      <c r="BD4" s="78"/>
      <c r="BE4" s="78"/>
      <c r="BF4" s="78" t="s">
        <v>61</v>
      </c>
      <c r="BG4" s="78"/>
      <c r="BH4" s="78"/>
      <c r="BI4" s="78"/>
      <c r="BJ4" s="78"/>
      <c r="BK4" s="78"/>
      <c r="BL4" s="78"/>
      <c r="BM4" s="78"/>
      <c r="BN4" s="78"/>
      <c r="BO4" s="78"/>
      <c r="BP4" s="78"/>
      <c r="BQ4" s="78" t="s">
        <v>62</v>
      </c>
      <c r="BR4" s="78"/>
      <c r="BS4" s="78"/>
      <c r="BT4" s="78"/>
      <c r="BU4" s="78"/>
      <c r="BV4" s="78"/>
      <c r="BW4" s="78"/>
      <c r="BX4" s="78"/>
      <c r="BY4" s="78"/>
      <c r="BZ4" s="78"/>
      <c r="CA4" s="78"/>
      <c r="CB4" s="78" t="s">
        <v>63</v>
      </c>
      <c r="CC4" s="78"/>
      <c r="CD4" s="78"/>
      <c r="CE4" s="78"/>
      <c r="CF4" s="78"/>
      <c r="CG4" s="78"/>
      <c r="CH4" s="78"/>
      <c r="CI4" s="78"/>
      <c r="CJ4" s="78"/>
      <c r="CK4" s="78"/>
      <c r="CL4" s="78"/>
      <c r="CM4" s="78" t="s">
        <v>64</v>
      </c>
      <c r="CN4" s="78"/>
      <c r="CO4" s="78"/>
      <c r="CP4" s="78"/>
      <c r="CQ4" s="78"/>
      <c r="CR4" s="78"/>
      <c r="CS4" s="78"/>
      <c r="CT4" s="78"/>
      <c r="CU4" s="78"/>
      <c r="CV4" s="78"/>
      <c r="CW4" s="78"/>
      <c r="CX4" s="78" t="s">
        <v>65</v>
      </c>
      <c r="CY4" s="78"/>
      <c r="CZ4" s="78"/>
      <c r="DA4" s="78"/>
      <c r="DB4" s="78"/>
      <c r="DC4" s="78"/>
      <c r="DD4" s="78"/>
      <c r="DE4" s="78"/>
      <c r="DF4" s="78"/>
      <c r="DG4" s="78"/>
      <c r="DH4" s="78"/>
      <c r="DI4" s="78" t="s">
        <v>66</v>
      </c>
      <c r="DJ4" s="78"/>
      <c r="DK4" s="78"/>
      <c r="DL4" s="78"/>
      <c r="DM4" s="78"/>
      <c r="DN4" s="78"/>
      <c r="DO4" s="78"/>
      <c r="DP4" s="78"/>
      <c r="DQ4" s="78"/>
      <c r="DR4" s="78"/>
      <c r="DS4" s="78"/>
      <c r="DT4" s="78" t="s">
        <v>67</v>
      </c>
      <c r="DU4" s="78"/>
      <c r="DV4" s="78"/>
      <c r="DW4" s="78"/>
      <c r="DX4" s="78"/>
      <c r="DY4" s="78"/>
      <c r="DZ4" s="78"/>
      <c r="EA4" s="78"/>
      <c r="EB4" s="78"/>
      <c r="EC4" s="78"/>
      <c r="ED4" s="78"/>
      <c r="EE4" s="78" t="s">
        <v>68</v>
      </c>
      <c r="EF4" s="78"/>
      <c r="EG4" s="78"/>
      <c r="EH4" s="78"/>
      <c r="EI4" s="78"/>
      <c r="EJ4" s="78"/>
      <c r="EK4" s="78"/>
      <c r="EL4" s="78"/>
      <c r="EM4" s="78"/>
      <c r="EN4" s="78"/>
      <c r="EO4" s="78"/>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2022</v>
      </c>
      <c r="C6" s="19">
        <f t="shared" ref="C6:X6" si="3">C7</f>
        <v>413461</v>
      </c>
      <c r="D6" s="19">
        <f t="shared" si="3"/>
        <v>47</v>
      </c>
      <c r="E6" s="19">
        <f t="shared" si="3"/>
        <v>17</v>
      </c>
      <c r="F6" s="19">
        <f t="shared" si="3"/>
        <v>4</v>
      </c>
      <c r="G6" s="19">
        <f t="shared" si="3"/>
        <v>0</v>
      </c>
      <c r="H6" s="19" t="str">
        <f t="shared" si="3"/>
        <v>佐賀県　みやき町</v>
      </c>
      <c r="I6" s="19" t="str">
        <f t="shared" si="3"/>
        <v>法非適用</v>
      </c>
      <c r="J6" s="19" t="str">
        <f t="shared" si="3"/>
        <v>下水道事業</v>
      </c>
      <c r="K6" s="19" t="str">
        <f t="shared" si="3"/>
        <v>特定環境保全公共下水道</v>
      </c>
      <c r="L6" s="19" t="str">
        <f t="shared" si="3"/>
        <v>D2</v>
      </c>
      <c r="M6" s="19" t="str">
        <f t="shared" si="3"/>
        <v>非設置</v>
      </c>
      <c r="N6" s="20" t="str">
        <f t="shared" si="3"/>
        <v>-</v>
      </c>
      <c r="O6" s="20" t="str">
        <f t="shared" si="3"/>
        <v>該当数値なし</v>
      </c>
      <c r="P6" s="20">
        <f t="shared" si="3"/>
        <v>16.04</v>
      </c>
      <c r="Q6" s="20">
        <f t="shared" si="3"/>
        <v>100</v>
      </c>
      <c r="R6" s="20">
        <f t="shared" si="3"/>
        <v>3850</v>
      </c>
      <c r="S6" s="20">
        <f t="shared" si="3"/>
        <v>25752</v>
      </c>
      <c r="T6" s="20">
        <f t="shared" si="3"/>
        <v>51.92</v>
      </c>
      <c r="U6" s="20">
        <f t="shared" si="3"/>
        <v>495.99</v>
      </c>
      <c r="V6" s="20">
        <f t="shared" si="3"/>
        <v>4122</v>
      </c>
      <c r="W6" s="20">
        <f t="shared" si="3"/>
        <v>1.46</v>
      </c>
      <c r="X6" s="20">
        <f t="shared" si="3"/>
        <v>2823.29</v>
      </c>
      <c r="Y6" s="21">
        <f>IF(Y7="",NA(),Y7)</f>
        <v>108.16</v>
      </c>
      <c r="Z6" s="21">
        <f t="shared" ref="Z6:AH6" si="4">IF(Z7="",NA(),Z7)</f>
        <v>86.27</v>
      </c>
      <c r="AA6" s="21">
        <f t="shared" si="4"/>
        <v>90.13</v>
      </c>
      <c r="AB6" s="21">
        <f t="shared" si="4"/>
        <v>89.77</v>
      </c>
      <c r="AC6" s="21">
        <f t="shared" si="4"/>
        <v>96.51</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327.23</v>
      </c>
      <c r="BG6" s="21">
        <f t="shared" ref="BG6:BO6" si="7">IF(BG7="",NA(),BG7)</f>
        <v>701.16</v>
      </c>
      <c r="BH6" s="21">
        <f t="shared" si="7"/>
        <v>741.2</v>
      </c>
      <c r="BI6" s="20">
        <f t="shared" si="7"/>
        <v>0</v>
      </c>
      <c r="BJ6" s="20">
        <f t="shared" si="7"/>
        <v>0</v>
      </c>
      <c r="BK6" s="21">
        <f t="shared" si="7"/>
        <v>1269.1500000000001</v>
      </c>
      <c r="BL6" s="21">
        <f t="shared" si="7"/>
        <v>1087.96</v>
      </c>
      <c r="BM6" s="21">
        <f t="shared" si="7"/>
        <v>1209.45</v>
      </c>
      <c r="BN6" s="21">
        <f t="shared" si="7"/>
        <v>1163.75</v>
      </c>
      <c r="BO6" s="21">
        <f t="shared" si="7"/>
        <v>1195.47</v>
      </c>
      <c r="BP6" s="20" t="str">
        <f>IF(BP7="","",IF(BP7="-","【-】","【"&amp;SUBSTITUTE(TEXT(BP7,"#,##0.00"),"-","△")&amp;"】"))</f>
        <v>【1,182.11】</v>
      </c>
      <c r="BQ6" s="21">
        <f>IF(BQ7="",NA(),BQ7)</f>
        <v>86.94</v>
      </c>
      <c r="BR6" s="21">
        <f t="shared" ref="BR6:BZ6" si="8">IF(BR7="",NA(),BR7)</f>
        <v>88.3</v>
      </c>
      <c r="BS6" s="21">
        <f t="shared" si="8"/>
        <v>83.92</v>
      </c>
      <c r="BT6" s="21">
        <f t="shared" si="8"/>
        <v>83.37</v>
      </c>
      <c r="BU6" s="21">
        <f t="shared" si="8"/>
        <v>82.13</v>
      </c>
      <c r="BV6" s="21">
        <f t="shared" si="8"/>
        <v>63.97</v>
      </c>
      <c r="BW6" s="21">
        <f t="shared" si="8"/>
        <v>59.67</v>
      </c>
      <c r="BX6" s="21">
        <f t="shared" si="8"/>
        <v>55.93</v>
      </c>
      <c r="BY6" s="21">
        <f t="shared" si="8"/>
        <v>72.599999999999994</v>
      </c>
      <c r="BZ6" s="21">
        <f t="shared" si="8"/>
        <v>69.430000000000007</v>
      </c>
      <c r="CA6" s="20" t="str">
        <f>IF(CA7="","",IF(CA7="-","【-】","【"&amp;SUBSTITUTE(TEXT(CA7,"#,##0.00"),"-","△")&amp;"】"))</f>
        <v>【73.78】</v>
      </c>
      <c r="CB6" s="21">
        <f>IF(CB7="",NA(),CB7)</f>
        <v>199.48</v>
      </c>
      <c r="CC6" s="21">
        <f t="shared" ref="CC6:CK6" si="9">IF(CC7="",NA(),CC7)</f>
        <v>200.76</v>
      </c>
      <c r="CD6" s="21">
        <f t="shared" si="9"/>
        <v>208.53</v>
      </c>
      <c r="CE6" s="21">
        <f t="shared" si="9"/>
        <v>207.36</v>
      </c>
      <c r="CF6" s="21">
        <f t="shared" si="9"/>
        <v>222.92</v>
      </c>
      <c r="CG6" s="21">
        <f t="shared" si="9"/>
        <v>256.82</v>
      </c>
      <c r="CH6" s="21">
        <f t="shared" si="9"/>
        <v>270.60000000000002</v>
      </c>
      <c r="CI6" s="21">
        <f t="shared" si="9"/>
        <v>289.60000000000002</v>
      </c>
      <c r="CJ6" s="21">
        <f t="shared" si="9"/>
        <v>228.64</v>
      </c>
      <c r="CK6" s="21">
        <f t="shared" si="9"/>
        <v>239.46</v>
      </c>
      <c r="CL6" s="20" t="str">
        <f>IF(CL7="","",IF(CL7="-","【-】","【"&amp;SUBSTITUTE(TEXT(CL7,"#,##0.00"),"-","△")&amp;"】"))</f>
        <v>【220.62】</v>
      </c>
      <c r="CM6" s="21" t="str">
        <f>IF(CM7="",NA(),CM7)</f>
        <v>-</v>
      </c>
      <c r="CN6" s="21" t="str">
        <f t="shared" ref="CN6:CV6" si="10">IF(CN7="",NA(),CN7)</f>
        <v>-</v>
      </c>
      <c r="CO6" s="21" t="str">
        <f t="shared" si="10"/>
        <v>-</v>
      </c>
      <c r="CP6" s="21" t="str">
        <f t="shared" si="10"/>
        <v>-</v>
      </c>
      <c r="CQ6" s="21" t="str">
        <f t="shared" si="10"/>
        <v>-</v>
      </c>
      <c r="CR6" s="21">
        <f t="shared" si="10"/>
        <v>37.46</v>
      </c>
      <c r="CS6" s="21">
        <f t="shared" si="10"/>
        <v>37.65</v>
      </c>
      <c r="CT6" s="21">
        <f t="shared" si="10"/>
        <v>36.71</v>
      </c>
      <c r="CU6" s="21">
        <f t="shared" si="10"/>
        <v>42.28</v>
      </c>
      <c r="CV6" s="21">
        <f t="shared" si="10"/>
        <v>41.06</v>
      </c>
      <c r="CW6" s="20" t="str">
        <f>IF(CW7="","",IF(CW7="-","【-】","【"&amp;SUBSTITUTE(TEXT(CW7,"#,##0.00"),"-","△")&amp;"】"))</f>
        <v>【42.22】</v>
      </c>
      <c r="CX6" s="21">
        <f>IF(CX7="",NA(),CX7)</f>
        <v>70.69</v>
      </c>
      <c r="CY6" s="21">
        <f t="shared" ref="CY6:DG6" si="11">IF(CY7="",NA(),CY7)</f>
        <v>72.66</v>
      </c>
      <c r="CZ6" s="21">
        <f t="shared" si="11"/>
        <v>76.849999999999994</v>
      </c>
      <c r="DA6" s="21">
        <f t="shared" si="11"/>
        <v>77.8</v>
      </c>
      <c r="DB6" s="21">
        <f t="shared" si="11"/>
        <v>79.650000000000006</v>
      </c>
      <c r="DC6" s="21">
        <f t="shared" si="11"/>
        <v>67.459999999999994</v>
      </c>
      <c r="DD6" s="21">
        <f t="shared" si="11"/>
        <v>67.37</v>
      </c>
      <c r="DE6" s="21">
        <f t="shared" si="11"/>
        <v>70.05</v>
      </c>
      <c r="DF6" s="21">
        <f t="shared" si="11"/>
        <v>84.34</v>
      </c>
      <c r="DG6" s="21">
        <f t="shared" si="11"/>
        <v>84.34</v>
      </c>
      <c r="DH6" s="20" t="str">
        <f>IF(DH7="","",IF(DH7="-","【-】","【"&amp;SUBSTITUTE(TEXT(DH7,"#,##0.00"),"-","△")&amp;"】"))</f>
        <v>【85.67】</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0.09</v>
      </c>
      <c r="EK6" s="21">
        <f t="shared" si="14"/>
        <v>0.06</v>
      </c>
      <c r="EL6" s="21">
        <f t="shared" si="14"/>
        <v>0.02</v>
      </c>
      <c r="EM6" s="21">
        <f t="shared" si="14"/>
        <v>0.1</v>
      </c>
      <c r="EN6" s="21">
        <f t="shared" si="14"/>
        <v>0.08</v>
      </c>
      <c r="EO6" s="20" t="str">
        <f>IF(EO7="","",IF(EO7="-","【-】","【"&amp;SUBSTITUTE(TEXT(EO7,"#,##0.00"),"-","△")&amp;"】"))</f>
        <v>【0.13】</v>
      </c>
    </row>
    <row r="7" spans="1:145" s="22" customFormat="1" x14ac:dyDescent="0.15">
      <c r="A7" s="14"/>
      <c r="B7" s="23">
        <v>2022</v>
      </c>
      <c r="C7" s="23">
        <v>413461</v>
      </c>
      <c r="D7" s="23">
        <v>47</v>
      </c>
      <c r="E7" s="23">
        <v>17</v>
      </c>
      <c r="F7" s="23">
        <v>4</v>
      </c>
      <c r="G7" s="23">
        <v>0</v>
      </c>
      <c r="H7" s="23" t="s">
        <v>98</v>
      </c>
      <c r="I7" s="23" t="s">
        <v>99</v>
      </c>
      <c r="J7" s="23" t="s">
        <v>100</v>
      </c>
      <c r="K7" s="23" t="s">
        <v>101</v>
      </c>
      <c r="L7" s="23" t="s">
        <v>102</v>
      </c>
      <c r="M7" s="23" t="s">
        <v>103</v>
      </c>
      <c r="N7" s="24" t="s">
        <v>104</v>
      </c>
      <c r="O7" s="24" t="s">
        <v>105</v>
      </c>
      <c r="P7" s="24">
        <v>16.04</v>
      </c>
      <c r="Q7" s="24">
        <v>100</v>
      </c>
      <c r="R7" s="24">
        <v>3850</v>
      </c>
      <c r="S7" s="24">
        <v>25752</v>
      </c>
      <c r="T7" s="24">
        <v>51.92</v>
      </c>
      <c r="U7" s="24">
        <v>495.99</v>
      </c>
      <c r="V7" s="24">
        <v>4122</v>
      </c>
      <c r="W7" s="24">
        <v>1.46</v>
      </c>
      <c r="X7" s="24">
        <v>2823.29</v>
      </c>
      <c r="Y7" s="24">
        <v>108.16</v>
      </c>
      <c r="Z7" s="24">
        <v>86.27</v>
      </c>
      <c r="AA7" s="24">
        <v>90.13</v>
      </c>
      <c r="AB7" s="24">
        <v>89.77</v>
      </c>
      <c r="AC7" s="24">
        <v>96.51</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327.23</v>
      </c>
      <c r="BG7" s="24">
        <v>701.16</v>
      </c>
      <c r="BH7" s="24">
        <v>741.2</v>
      </c>
      <c r="BI7" s="24">
        <v>0</v>
      </c>
      <c r="BJ7" s="24">
        <v>0</v>
      </c>
      <c r="BK7" s="24">
        <v>1269.1500000000001</v>
      </c>
      <c r="BL7" s="24">
        <v>1087.96</v>
      </c>
      <c r="BM7" s="24">
        <v>1209.45</v>
      </c>
      <c r="BN7" s="24">
        <v>1163.75</v>
      </c>
      <c r="BO7" s="24">
        <v>1195.47</v>
      </c>
      <c r="BP7" s="24">
        <v>1182.1099999999999</v>
      </c>
      <c r="BQ7" s="24">
        <v>86.94</v>
      </c>
      <c r="BR7" s="24">
        <v>88.3</v>
      </c>
      <c r="BS7" s="24">
        <v>83.92</v>
      </c>
      <c r="BT7" s="24">
        <v>83.37</v>
      </c>
      <c r="BU7" s="24">
        <v>82.13</v>
      </c>
      <c r="BV7" s="24">
        <v>63.97</v>
      </c>
      <c r="BW7" s="24">
        <v>59.67</v>
      </c>
      <c r="BX7" s="24">
        <v>55.93</v>
      </c>
      <c r="BY7" s="24">
        <v>72.599999999999994</v>
      </c>
      <c r="BZ7" s="24">
        <v>69.430000000000007</v>
      </c>
      <c r="CA7" s="24">
        <v>73.78</v>
      </c>
      <c r="CB7" s="24">
        <v>199.48</v>
      </c>
      <c r="CC7" s="24">
        <v>200.76</v>
      </c>
      <c r="CD7" s="24">
        <v>208.53</v>
      </c>
      <c r="CE7" s="24">
        <v>207.36</v>
      </c>
      <c r="CF7" s="24">
        <v>222.92</v>
      </c>
      <c r="CG7" s="24">
        <v>256.82</v>
      </c>
      <c r="CH7" s="24">
        <v>270.60000000000002</v>
      </c>
      <c r="CI7" s="24">
        <v>289.60000000000002</v>
      </c>
      <c r="CJ7" s="24">
        <v>228.64</v>
      </c>
      <c r="CK7" s="24">
        <v>239.46</v>
      </c>
      <c r="CL7" s="24">
        <v>220.62</v>
      </c>
      <c r="CM7" s="24" t="s">
        <v>104</v>
      </c>
      <c r="CN7" s="24" t="s">
        <v>104</v>
      </c>
      <c r="CO7" s="24" t="s">
        <v>104</v>
      </c>
      <c r="CP7" s="24" t="s">
        <v>104</v>
      </c>
      <c r="CQ7" s="24" t="s">
        <v>104</v>
      </c>
      <c r="CR7" s="24">
        <v>37.46</v>
      </c>
      <c r="CS7" s="24">
        <v>37.65</v>
      </c>
      <c r="CT7" s="24">
        <v>36.71</v>
      </c>
      <c r="CU7" s="24">
        <v>42.28</v>
      </c>
      <c r="CV7" s="24">
        <v>41.06</v>
      </c>
      <c r="CW7" s="24">
        <v>42.22</v>
      </c>
      <c r="CX7" s="24">
        <v>70.69</v>
      </c>
      <c r="CY7" s="24">
        <v>72.66</v>
      </c>
      <c r="CZ7" s="24">
        <v>76.849999999999994</v>
      </c>
      <c r="DA7" s="24">
        <v>77.8</v>
      </c>
      <c r="DB7" s="24">
        <v>79.650000000000006</v>
      </c>
      <c r="DC7" s="24">
        <v>67.459999999999994</v>
      </c>
      <c r="DD7" s="24">
        <v>67.37</v>
      </c>
      <c r="DE7" s="24">
        <v>70.05</v>
      </c>
      <c r="DF7" s="24">
        <v>84.34</v>
      </c>
      <c r="DG7" s="24">
        <v>84.34</v>
      </c>
      <c r="DH7" s="24">
        <v>85.67</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0.09</v>
      </c>
      <c r="EK7" s="24">
        <v>0.06</v>
      </c>
      <c r="EL7" s="24">
        <v>0.02</v>
      </c>
      <c r="EM7" s="24">
        <v>0.1</v>
      </c>
      <c r="EN7" s="24">
        <v>0.08</v>
      </c>
      <c r="EO7" s="24">
        <v>0.13</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111</v>
      </c>
    </row>
    <row r="12" spans="1:145" x14ac:dyDescent="0.15">
      <c r="B12">
        <v>1</v>
      </c>
      <c r="C12">
        <v>1</v>
      </c>
      <c r="D12">
        <v>2</v>
      </c>
      <c r="E12">
        <v>3</v>
      </c>
      <c r="F12">
        <v>4</v>
      </c>
      <c r="G12" t="s">
        <v>112</v>
      </c>
    </row>
    <row r="13" spans="1:145" x14ac:dyDescent="0.15">
      <c r="B13" t="s">
        <v>113</v>
      </c>
      <c r="C13" t="s">
        <v>114</v>
      </c>
      <c r="D13" t="s">
        <v>115</v>
      </c>
      <c r="E13" t="s">
        <v>116</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2024-01-24T08:13:51Z</cp:lastPrinted>
  <dcterms:created xsi:type="dcterms:W3CDTF">2023-12-12T02:51:11Z</dcterms:created>
  <dcterms:modified xsi:type="dcterms:W3CDTF">2024-02-13T03:15:24Z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