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２市町支援課⇒財政課⇒下水道課\照会回答\R6\20250125　【照会：財政課⇒下水道課】Fw【14みやき町】【依頼（2月13日〆）】令和５年度決算「経営比較分析表」の分析等について\14_みやき町\提出\"/>
    </mc:Choice>
  </mc:AlternateContent>
  <workbookProtection workbookAlgorithmName="SHA-512" workbookHashValue="MlWmiU6H4bfVqJhfNMMpVoqSg/e2dGAU4YEEhV7vkUFKjJFg5dtXOJy2YW3WXHwV+Z7VPlSOmO74DUNQnrVQ7g==" workbookSaltValue="xqU96moUNhwVdmkFxpjcNQ==" workbookSpinCount="100000" lockStructure="1"/>
  <bookViews>
    <workbookView xWindow="0" yWindow="0" windowWidth="23040" windowHeight="921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6" i="4"/>
  <c r="J86" i="4"/>
  <c r="I86" i="4"/>
  <c r="H86" i="4"/>
  <c r="E86" i="4"/>
  <c r="AT10" i="4"/>
  <c r="AL10" i="4"/>
  <c r="I10" i="4"/>
  <c r="AL8" i="4"/>
  <c r="P8" i="4"/>
  <c r="I8" i="4"/>
</calcChain>
</file>

<file path=xl/sharedStrings.xml><?xml version="1.0" encoding="utf-8"?>
<sst xmlns="http://schemas.openxmlformats.org/spreadsheetml/2006/main" count="236" uniqueCount="119">
  <si>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</si>
  <si>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</si>
  <si>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</si>
  <si>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</si>
  <si>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</si>
  <si>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</si>
  <si>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</si>
  <si>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</si>
  <si>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</si>
  <si>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</si>
  <si>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</si>
  <si>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</si>
  <si>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</si>
  <si>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</si>
  <si>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</si>
  <si>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</si>
  <si>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</si>
  <si>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</si>
  <si>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</si>
  <si>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</si>
  <si>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</si>
  <si>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</si>
  <si>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</si>
  <si>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</si>
  <si>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</si>
  <si>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</si>
  <si>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</si>
  <si>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</si>
  <si>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</si>
  <si>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</si>
  <si>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</si>
  <si>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</si>
  <si>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</si>
  <si>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</si>
  <si>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</si>
  <si>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</si>
  <si>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</si>
  <si>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</si>
  <si>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</si>
  <si>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</si>
  <si>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</si>
  <si>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</si>
  <si>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</si>
  <si>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</si>
  <si>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</si>
  <si>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</si>
  <si>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</si>
  <si>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</si>
  <si>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</si>
  <si>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</si>
  <si>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</si>
  <si>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</si>
  <si>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</si>
  <si>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</si>
  <si>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</si>
  <si>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</si>
  <si>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</si>
  <si>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</si>
  <si>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</si>
  <si>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</si>
  <si>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</si>
  <si>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</si>
  <si>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</si>
  <si>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</si>
  <si>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</si>
  <si>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</si>
  <si>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</si>
  <si>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</si>
  <si>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</si>
  <si>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</si>
  <si>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</si>
  <si>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</si>
  <si>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</si>
  <si>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</si>
  <si>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</si>
  <si>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</si>
  <si>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</si>
  <si>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</si>
  <si>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</si>
  <si>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</si>
  <si>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</si>
  <si>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</si>
  <si>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</si>
  <si>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</si>
  <si>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</si>
  <si>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</si>
  <si>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</si>
  <si>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</si>
  <si>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</si>
  <si>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</si>
  <si>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</si>
  <si>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</si>
  <si>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</si>
  <si>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</si>
  <si>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</si>
  <si>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</si>
  <si>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</si>
  <si>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</si>
  <si>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</si>
  <si>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</si>
  <si>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公共下水道</t>
  </si>
  <si>
    <t>Cc2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</si>
  <si>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</si>
  <si>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</si>
  <si>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</si>
  <si>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</si>
  <si>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</si>
  <si>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</si>
  <si>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</si>
  <si>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</si>
  <si>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</si>
  <si>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</si>
  <si>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</si>
  <si>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"R"dd</t>
    <phoneticPr fontId="4"/>
  </si>
  <si>
    <t>"R"dd</t>
    <phoneticPr fontId="4"/>
  </si>
  <si>
    <t>←書式設定</t>
    <rPh sb="1" eb="3">
      <t>ショシキ</t>
    </rPh>
    <rPh sb="3" eb="5">
      <t>セッテイ</t>
    </rPh>
    <phoneticPr fontId="4"/>
  </si>
  <si>
    <t>　平成18年の供用開始から18年目であり老朽化対策については実施していないが、処理施設のポンプ等の機器については、定期的にオーバーホール等の修繕を行っている。
　今後はストックマネジメント計画（簡易版）に基づき管渠や処理場施設の機器類について、定期的な点検や調査を実施し、大規模な改修に陥らないように計画的な修繕を行っていき、安定した経営を継続していく。また、ストックマネジメント計画（簡易版）についても公営企業会計適用後、見直しを行う予定である。</t>
    <rPh sb="190" eb="192">
      <t>ケイカク</t>
    </rPh>
    <rPh sb="193" eb="196">
      <t>カンイバン</t>
    </rPh>
    <rPh sb="202" eb="204">
      <t>コウエイ</t>
    </rPh>
    <rPh sb="204" eb="206">
      <t>キギョウ</t>
    </rPh>
    <rPh sb="206" eb="208">
      <t>カイケイ</t>
    </rPh>
    <rPh sb="208" eb="210">
      <t>テキヨウ</t>
    </rPh>
    <rPh sb="210" eb="211">
      <t>ゴ</t>
    </rPh>
    <rPh sb="212" eb="214">
      <t>ミナオ</t>
    </rPh>
    <rPh sb="216" eb="217">
      <t>オコナ</t>
    </rPh>
    <rPh sb="218" eb="220">
      <t>ヨテイ</t>
    </rPh>
    <phoneticPr fontId="4"/>
  </si>
  <si>
    <t>　供用開始18年目を迎え処理区域・処理人口は年々拡大し収益も上がってきているものの、建設費に係る償還金も増大している。償還金の財源としては使用料のほか、交付税措置相当分の一般会計からの繰入金を充てているが、赤字補てんとしての繰入金の増加も想定される。
　経営の安定化には収入（使用料）の確保が重要事項であり、未接続者への加入啓発に努力する一方、料金見直しを含めた収入確保及び効率的な支出に努める必要がある。また、使用料以外の収入として太陽光発電による収入がある。
　令和６年４月から公営企業会計へ移行する予定であり、適正な料金収入の実現に向けた取り組みを実施する。</t>
  </si>
  <si>
    <r>
      <rPr>
        <sz val="10"/>
        <color theme="1"/>
        <rFont val="ＭＳ ゴシック"/>
        <family val="3"/>
        <charset val="128"/>
      </rPr>
      <t>　本事業は、令和３年度に全体計画の見直しをし、全体計画面積を339.0haとし令和７年度に整備を完了する計画である。令和５年度末にお</t>
    </r>
    <r>
      <rPr>
        <sz val="10"/>
        <rFont val="ＭＳ ゴシック"/>
        <family val="3"/>
        <charset val="128"/>
      </rPr>
      <t>いて236.7haを整備しており、整備率は69.8%</t>
    </r>
    <r>
      <rPr>
        <sz val="10"/>
        <color theme="1"/>
        <rFont val="ＭＳ ゴシック"/>
        <family val="3"/>
        <charset val="128"/>
      </rPr>
      <t>である。
　平成18年６月から供用開始しており、処理区域・処理人口が拡大している。</t>
    </r>
    <r>
      <rPr>
        <sz val="6"/>
        <color theme="1"/>
        <rFont val="ＭＳ ゴシック"/>
        <family val="3"/>
        <charset val="128"/>
      </rPr>
      <t xml:space="preserve">
</t>
    </r>
    <r>
      <rPr>
        <sz val="10"/>
        <color theme="1"/>
        <rFont val="ＭＳ ゴシック"/>
        <family val="3"/>
        <charset val="128"/>
      </rPr>
      <t>①収益的収支率について</t>
    </r>
    <r>
      <rPr>
        <sz val="6"/>
        <color theme="1"/>
        <rFont val="ＭＳ ゴシック"/>
        <family val="3"/>
        <charset val="128"/>
      </rPr>
      <t xml:space="preserve">
</t>
    </r>
    <r>
      <rPr>
        <sz val="8"/>
        <color theme="1"/>
        <rFont val="ＭＳ ゴシック"/>
        <family val="3"/>
        <charset val="128"/>
      </rPr>
      <t xml:space="preserve">  使用者の増はしているものの、令和６年４月から公営企業会計への移行に伴う打切決算により、総収益及び総費用が減となり、収益的収支比率は増加となった。今後は公営企業として収支比率の動向について注視し、経営安定化に向けて未接続者対策や新たな整備地区の早期接続の啓発を行い、収益の増加を図る必要がある。</t>
    </r>
    <r>
      <rPr>
        <sz val="6"/>
        <color theme="1"/>
        <rFont val="ＭＳ ゴシック"/>
        <family val="3"/>
        <charset val="128"/>
      </rPr>
      <t xml:space="preserve">
</t>
    </r>
    <r>
      <rPr>
        <sz val="10"/>
        <color theme="1"/>
        <rFont val="ＭＳ ゴシック"/>
        <family val="3"/>
        <charset val="128"/>
      </rPr>
      <t>⑤経費回収率について</t>
    </r>
    <r>
      <rPr>
        <sz val="6"/>
        <color theme="1"/>
        <rFont val="ＭＳ ゴシック"/>
        <family val="3"/>
        <charset val="128"/>
      </rPr>
      <t xml:space="preserve">
</t>
    </r>
    <r>
      <rPr>
        <sz val="8"/>
        <rFont val="ＭＳ ゴシック"/>
        <family val="3"/>
        <charset val="128"/>
      </rPr>
      <t>　令和５年度は、前述の公営企業会計への移行に伴う打切決算により、汚水処理費が減少しているため、経費回収率は上昇している。平均値よりも高い水準で推移しているが、経費回収率100％に向けて、未接続者対策や早期接続の啓発、使用料改定などの取り組みが必要である。</t>
    </r>
    <r>
      <rPr>
        <sz val="6"/>
        <color theme="1"/>
        <rFont val="ＭＳ ゴシック"/>
        <family val="3"/>
        <charset val="128"/>
      </rPr>
      <t xml:space="preserve">
</t>
    </r>
    <r>
      <rPr>
        <sz val="10"/>
        <color theme="1"/>
        <rFont val="ＭＳ ゴシック"/>
        <family val="3"/>
        <charset val="128"/>
      </rPr>
      <t>⑥汚水処理原価について</t>
    </r>
    <r>
      <rPr>
        <sz val="6"/>
        <color theme="1"/>
        <rFont val="ＭＳ ゴシック"/>
        <family val="3"/>
        <charset val="128"/>
      </rPr>
      <t xml:space="preserve">
</t>
    </r>
    <r>
      <rPr>
        <sz val="8"/>
        <color theme="1"/>
        <rFont val="ＭＳ ゴシック"/>
        <family val="3"/>
        <charset val="128"/>
      </rPr>
      <t>　下水道事業工事により毎年使用者が増加していくため、汚水処理原価の基礎となる有収水量は増加していく。また処理水量の増加に伴い、維持管理費も増加する原価の大幅な増加を抑制するため、機器の修繕等を計画的に実施していき、この水準を維持していく。</t>
    </r>
    <r>
      <rPr>
        <sz val="6"/>
        <color theme="1"/>
        <rFont val="ＭＳ ゴシック"/>
        <family val="3"/>
        <charset val="128"/>
      </rPr>
      <t xml:space="preserve">
</t>
    </r>
    <r>
      <rPr>
        <sz val="10"/>
        <color theme="1"/>
        <rFont val="ＭＳ ゴシック"/>
        <family val="3"/>
        <charset val="128"/>
      </rPr>
      <t>⑦施設使用率について</t>
    </r>
    <r>
      <rPr>
        <sz val="6"/>
        <color theme="1"/>
        <rFont val="ＭＳ ゴシック"/>
        <family val="3"/>
        <charset val="128"/>
      </rPr>
      <t xml:space="preserve">
</t>
    </r>
    <r>
      <rPr>
        <sz val="8"/>
        <color theme="1"/>
        <rFont val="ＭＳ ゴシック"/>
        <family val="3"/>
        <charset val="128"/>
      </rPr>
      <t>　令和４年度に処理場の第６系列を稼働したため、処理能力は4,800㎥/日となっている。処理能力の向上により、施設使用率が減少したが、今後は使用者の増加に伴い処理水量も増加する事が見込まれる為、施設使用率は上昇していく見込みである。</t>
    </r>
    <r>
      <rPr>
        <sz val="6"/>
        <color theme="1"/>
        <rFont val="ＭＳ ゴシック"/>
        <family val="3"/>
        <charset val="128"/>
      </rPr>
      <t xml:space="preserve">
</t>
    </r>
    <r>
      <rPr>
        <sz val="10"/>
        <color theme="1"/>
        <rFont val="ＭＳ ゴシック"/>
        <family val="3"/>
        <charset val="128"/>
      </rPr>
      <t>⑧水洗化率について</t>
    </r>
    <r>
      <rPr>
        <sz val="6"/>
        <color theme="1"/>
        <rFont val="ＭＳ ゴシック"/>
        <family val="3"/>
        <charset val="128"/>
      </rPr>
      <t xml:space="preserve">
</t>
    </r>
    <r>
      <rPr>
        <sz val="8"/>
        <color theme="1"/>
        <rFont val="ＭＳ ゴシック"/>
        <family val="3"/>
        <charset val="128"/>
      </rPr>
      <t>　水洗化率は微増となっている。今後も新設工事を進めていくため、水洗化率も上昇していく。
　平成17年３月の市町村合併により公共下水道事業と特定環境保全公共下水道事業との２事業を行っており、分析上、按分している。
　</t>
    </r>
    <rPh sb="6" eb="8">
      <t>レイワ</t>
    </rPh>
    <rPh sb="136" eb="139">
      <t>シュウエキテキ</t>
    </rPh>
    <rPh sb="139" eb="141">
      <t>シュウシ</t>
    </rPh>
    <rPh sb="141" eb="142">
      <t>リツ</t>
    </rPh>
    <rPh sb="163" eb="165">
      <t>レイワ</t>
    </rPh>
    <rPh sb="166" eb="167">
      <t>ネン</t>
    </rPh>
    <rPh sb="184" eb="186">
      <t>ウチキ</t>
    </rPh>
    <rPh sb="186" eb="188">
      <t>ケッサン</t>
    </rPh>
    <rPh sb="192" eb="195">
      <t>ソウシュウエキ</t>
    </rPh>
    <rPh sb="195" eb="196">
      <t>オヨ</t>
    </rPh>
    <rPh sb="197" eb="200">
      <t>ソウヒヨウ</t>
    </rPh>
    <rPh sb="201" eb="202">
      <t>ゲン</t>
    </rPh>
    <rPh sb="206" eb="209">
      <t>シュウエキテキ</t>
    </rPh>
    <rPh sb="209" eb="211">
      <t>シュウシ</t>
    </rPh>
    <rPh sb="211" eb="213">
      <t>ヒリツ</t>
    </rPh>
    <rPh sb="214" eb="216">
      <t>ゾウカ</t>
    </rPh>
    <rPh sb="221" eb="223">
      <t>コンゴ</t>
    </rPh>
    <rPh sb="224" eb="228">
      <t>コウエイキギョウ</t>
    </rPh>
    <rPh sb="231" eb="233">
      <t>シュウシ</t>
    </rPh>
    <rPh sb="233" eb="235">
      <t>ヒリツ</t>
    </rPh>
    <rPh sb="236" eb="238">
      <t>ドウコウ</t>
    </rPh>
    <rPh sb="242" eb="244">
      <t>チュウシ</t>
    </rPh>
    <rPh sb="246" eb="248">
      <t>ケイエイ</t>
    </rPh>
    <rPh sb="248" eb="251">
      <t>アンテイカ</t>
    </rPh>
    <rPh sb="252" eb="253">
      <t>ム</t>
    </rPh>
    <rPh sb="255" eb="258">
      <t>ミセツゾク</t>
    </rPh>
    <rPh sb="258" eb="259">
      <t>シャ</t>
    </rPh>
    <rPh sb="259" eb="261">
      <t>タイサク</t>
    </rPh>
    <rPh sb="262" eb="263">
      <t>アラ</t>
    </rPh>
    <rPh sb="265" eb="267">
      <t>セイビ</t>
    </rPh>
    <rPh sb="267" eb="269">
      <t>チク</t>
    </rPh>
    <rPh sb="270" eb="272">
      <t>ソウキ</t>
    </rPh>
    <rPh sb="272" eb="274">
      <t>セツゾク</t>
    </rPh>
    <rPh sb="275" eb="277">
      <t>ケイハツ</t>
    </rPh>
    <rPh sb="278" eb="279">
      <t>オコナ</t>
    </rPh>
    <rPh sb="281" eb="283">
      <t>シュウエキ</t>
    </rPh>
    <rPh sb="284" eb="286">
      <t>ゾウカ</t>
    </rPh>
    <rPh sb="287" eb="288">
      <t>ハカ</t>
    </rPh>
    <rPh sb="289" eb="291">
      <t>ヒツヨウ</t>
    </rPh>
    <rPh sb="297" eb="299">
      <t>ケイヒ</t>
    </rPh>
    <rPh sb="299" eb="301">
      <t>カイシュウ</t>
    </rPh>
    <rPh sb="301" eb="302">
      <t>リツ</t>
    </rPh>
    <rPh sb="308" eb="310">
      <t>レイワ</t>
    </rPh>
    <rPh sb="311" eb="313">
      <t>ネンド</t>
    </rPh>
    <rPh sb="315" eb="317">
      <t>ゼンジュツ</t>
    </rPh>
    <rPh sb="318" eb="320">
      <t>コウエイ</t>
    </rPh>
    <rPh sb="320" eb="322">
      <t>キギョウ</t>
    </rPh>
    <rPh sb="322" eb="324">
      <t>カイケイ</t>
    </rPh>
    <rPh sb="326" eb="328">
      <t>イコウ</t>
    </rPh>
    <rPh sb="339" eb="341">
      <t>オスイ</t>
    </rPh>
    <rPh sb="341" eb="343">
      <t>ショリ</t>
    </rPh>
    <rPh sb="343" eb="344">
      <t>ヒ</t>
    </rPh>
    <rPh sb="345" eb="347">
      <t>ゲンショウ</t>
    </rPh>
    <rPh sb="354" eb="356">
      <t>ケイヒ</t>
    </rPh>
    <rPh sb="356" eb="358">
      <t>カイシュウ</t>
    </rPh>
    <rPh sb="358" eb="359">
      <t>リツ</t>
    </rPh>
    <rPh sb="360" eb="362">
      <t>ジョウショウ</t>
    </rPh>
    <rPh sb="367" eb="370">
      <t>ヘイキンチ</t>
    </rPh>
    <rPh sb="373" eb="374">
      <t>タカ</t>
    </rPh>
    <rPh sb="375" eb="377">
      <t>スイジュン</t>
    </rPh>
    <rPh sb="378" eb="380">
      <t>スイイ</t>
    </rPh>
    <rPh sb="386" eb="388">
      <t>ケイヒ</t>
    </rPh>
    <rPh sb="388" eb="390">
      <t>カイシュウ</t>
    </rPh>
    <rPh sb="390" eb="391">
      <t>リツ</t>
    </rPh>
    <rPh sb="396" eb="397">
      <t>ム</t>
    </rPh>
    <rPh sb="400" eb="404">
      <t>ミセツゾクシャ</t>
    </rPh>
    <rPh sb="404" eb="406">
      <t>タイサク</t>
    </rPh>
    <rPh sb="407" eb="409">
      <t>ソウキ</t>
    </rPh>
    <rPh sb="409" eb="411">
      <t>セツゾク</t>
    </rPh>
    <rPh sb="412" eb="414">
      <t>ケイハツ</t>
    </rPh>
    <rPh sb="415" eb="418">
      <t>シヨウリョウ</t>
    </rPh>
    <rPh sb="418" eb="420">
      <t>カイテイ</t>
    </rPh>
    <rPh sb="423" eb="424">
      <t>ト</t>
    </rPh>
    <rPh sb="425" eb="426">
      <t>ク</t>
    </rPh>
    <rPh sb="428" eb="430">
      <t>ヒツヨウ</t>
    </rPh>
    <rPh sb="436" eb="438">
      <t>オスイ</t>
    </rPh>
    <rPh sb="438" eb="440">
      <t>ショリ</t>
    </rPh>
    <rPh sb="440" eb="442">
      <t>ゲンカ</t>
    </rPh>
    <rPh sb="448" eb="451">
      <t>ゲスイドウ</t>
    </rPh>
    <rPh sb="451" eb="453">
      <t>ジギョウ</t>
    </rPh>
    <rPh sb="453" eb="455">
      <t>コウジ</t>
    </rPh>
    <rPh sb="458" eb="460">
      <t>マイトシ</t>
    </rPh>
    <rPh sb="460" eb="463">
      <t>シヨウシャ</t>
    </rPh>
    <rPh sb="464" eb="466">
      <t>ゾウカ</t>
    </rPh>
    <rPh sb="473" eb="475">
      <t>オスイ</t>
    </rPh>
    <rPh sb="475" eb="477">
      <t>ショリ</t>
    </rPh>
    <rPh sb="477" eb="479">
      <t>ゲンカ</t>
    </rPh>
    <rPh sb="480" eb="482">
      <t>キソ</t>
    </rPh>
    <rPh sb="490" eb="492">
      <t>ゾウカ</t>
    </rPh>
    <rPh sb="499" eb="501">
      <t>ショリ</t>
    </rPh>
    <rPh sb="501" eb="503">
      <t>スイリョウ</t>
    </rPh>
    <rPh sb="507" eb="508">
      <t>トモナ</t>
    </rPh>
    <rPh sb="510" eb="512">
      <t>イジ</t>
    </rPh>
    <rPh sb="512" eb="515">
      <t>カンリヒ</t>
    </rPh>
    <rPh sb="516" eb="518">
      <t>ゾウカ</t>
    </rPh>
    <rPh sb="520" eb="522">
      <t>ゲンカ</t>
    </rPh>
    <rPh sb="523" eb="525">
      <t>オオハバ</t>
    </rPh>
    <rPh sb="526" eb="528">
      <t>ゾウカ</t>
    </rPh>
    <rPh sb="529" eb="531">
      <t>ヨクセイ</t>
    </rPh>
    <rPh sb="536" eb="538">
      <t>キキ</t>
    </rPh>
    <rPh sb="539" eb="541">
      <t>シュウゼン</t>
    </rPh>
    <rPh sb="541" eb="542">
      <t>ナド</t>
    </rPh>
    <rPh sb="543" eb="545">
      <t>ケイカク</t>
    </rPh>
    <rPh sb="545" eb="546">
      <t>テキ</t>
    </rPh>
    <rPh sb="547" eb="549">
      <t>ジッシ</t>
    </rPh>
    <rPh sb="556" eb="558">
      <t>スイジュン</t>
    </rPh>
    <rPh sb="559" eb="561">
      <t>イジ</t>
    </rPh>
    <rPh sb="568" eb="570">
      <t>シセツ</t>
    </rPh>
    <rPh sb="570" eb="572">
      <t>シヨウ</t>
    </rPh>
    <rPh sb="572" eb="573">
      <t>リツ</t>
    </rPh>
    <rPh sb="601" eb="603">
      <t>ショリ</t>
    </rPh>
    <rPh sb="603" eb="605">
      <t>ノウリョク</t>
    </rPh>
    <rPh sb="621" eb="623">
      <t>ショリ</t>
    </rPh>
    <rPh sb="623" eb="625">
      <t>ノウリョク</t>
    </rPh>
    <rPh sb="626" eb="628">
      <t>コウジョウ</t>
    </rPh>
    <rPh sb="638" eb="640">
      <t>ゲンショウ</t>
    </rPh>
    <rPh sb="644" eb="646">
      <t>コンゴ</t>
    </rPh>
    <rPh sb="647" eb="650">
      <t>シヨウシャ</t>
    </rPh>
    <rPh sb="651" eb="653">
      <t>ゾウカ</t>
    </rPh>
    <rPh sb="654" eb="655">
      <t>トモナ</t>
    </rPh>
    <rPh sb="656" eb="658">
      <t>ショリ</t>
    </rPh>
    <rPh sb="658" eb="660">
      <t>スイリョウ</t>
    </rPh>
    <rPh sb="661" eb="663">
      <t>ゾウカ</t>
    </rPh>
    <rPh sb="665" eb="666">
      <t>コト</t>
    </rPh>
    <rPh sb="667" eb="669">
      <t>ミコ</t>
    </rPh>
    <rPh sb="672" eb="673">
      <t>タメ</t>
    </rPh>
    <rPh sb="674" eb="676">
      <t>シセツ</t>
    </rPh>
    <rPh sb="676" eb="678">
      <t>シヨウ</t>
    </rPh>
    <rPh sb="678" eb="679">
      <t>リツ</t>
    </rPh>
    <rPh sb="680" eb="682">
      <t>ジョウショウ</t>
    </rPh>
    <rPh sb="686" eb="688">
      <t>ミコ</t>
    </rPh>
    <rPh sb="695" eb="698">
      <t>スイセンカ</t>
    </rPh>
    <rPh sb="698" eb="699">
      <t>リツ</t>
    </rPh>
    <rPh sb="710" eb="712">
      <t>ビゾウ</t>
    </rPh>
    <rPh sb="719" eb="721">
      <t>コンゴ</t>
    </rPh>
    <rPh sb="722" eb="724">
      <t>シンセツ</t>
    </rPh>
    <rPh sb="724" eb="726">
      <t>コウジ</t>
    </rPh>
    <rPh sb="727" eb="728">
      <t>スス</t>
    </rPh>
    <rPh sb="735" eb="738">
      <t>スイセンカ</t>
    </rPh>
    <rPh sb="738" eb="739">
      <t>リツ</t>
    </rPh>
    <rPh sb="740" eb="742">
      <t>ジョウショウ</t>
    </rPh>
    <rPh sb="767" eb="769">
      <t>コウキョウ</t>
    </rPh>
    <rPh sb="769" eb="772">
      <t>ゲスイドウ</t>
    </rPh>
    <rPh sb="772" eb="774">
      <t>ジギョウ</t>
    </rPh>
    <rPh sb="794" eb="795">
      <t>オコナ</t>
    </rPh>
    <rPh sb="804" eb="806">
      <t>アンブン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</si>
</sst>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quot;R&quot;yy"/>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6"/>
      <color theme="1"/>
      <name val="ＭＳ ゴシック"/>
      <family val="3"/>
      <charset val="128"/>
    </font>
    <font>
      <sz val="10"/>
      <color theme="1"/>
      <name val="ＭＳ ゴシック"/>
      <family val="3"/>
      <charset val="128"/>
    </font>
    <font>
      <sz val="8"/>
      <color theme="1"/>
      <name val="ＭＳ ゴシック"/>
      <family val="3"/>
      <charset val="128"/>
    </font>
    <font>
      <sz val="8"/>
      <name val="ＭＳ ゴシック"/>
      <family val="3"/>
      <charset val="128"/>
    </font>
    <font>
      <sz val="1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644-4D29-B93E-DD6A7F541776}"/>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0.18</c:v>
                </c:pt>
                <c:pt idx="1">
                  <c:v>0.06</c:v>
                </c:pt>
                <c:pt idx="2">
                  <c:v>0.14000000000000001</c:v>
                </c:pt>
                <c:pt idx="3">
                  <c:v>0.08</c:v>
                </c:pt>
                <c:pt idx="4">
                  <c:v>0.57999999999999996</c:v>
                </c:pt>
              </c:numCache>
            </c:numRef>
          </c:val>
          <c:smooth val="0"/>
          <c:extLst>
            <c:ext xmlns:c16="http://schemas.microsoft.com/office/drawing/2014/chart" uri="{C3380CC4-5D6E-409C-BE32-E72D297353CC}">
              <c16:uniqueId val="{00000001-B644-4D29-B93E-DD6A7F541776}"/>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R&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データ!$Y$6:$AC$6</c:f>
              <c:numCache>
                <c:formatCode>#,##0.00;"△"#,##0.00;"-"</c:formatCode>
                <c:ptCount val="5"/>
                <c:pt idx="0">
                  <c:v>82.56</c:v>
                </c:pt>
                <c:pt idx="1">
                  <c:v>84.41</c:v>
                </c:pt>
                <c:pt idx="2">
                  <c:v>88.28</c:v>
                </c:pt>
                <c:pt idx="3">
                  <c:v>98.89</c:v>
                </c:pt>
                <c:pt idx="4">
                  <c:v>99.09</c:v>
                </c:pt>
              </c:numCache>
            </c:numRef>
          </c:val>
          <c:extLst>
            <c:ext xmlns:c16="http://schemas.microsoft.com/office/drawing/2014/chart" uri="{C3380CC4-5D6E-409C-BE32-E72D297353CC}">
              <c16:uniqueId val="{00000000-B874-4E24-A37A-252199EB9367}"/>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874-4E24-A37A-252199EB9367}"/>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R&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5DA-4BE2-B63C-B74F509DDDAB}"/>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5DA-4BE2-B63C-B74F509DDDAB}"/>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R&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06E-4381-86AA-DD11C482091E}"/>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06E-4381-86AA-DD11C482091E}"/>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R&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705-43BF-9CED-EC1195EC4A1A}"/>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705-43BF-9CED-EC1195EC4A1A}"/>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R&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DD0-471E-941A-7378309D11AE}"/>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DD0-471E-941A-7378309D11AE}"/>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R&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データ!$BF$6:$BJ$6</c:f>
              <c:numCache>
                <c:formatCode>#,##0.00;"△"#,##0.00;"-"</c:formatCode>
                <c:ptCount val="5"/>
                <c:pt idx="0">
                  <c:v>1247.46</c:v>
                </c:pt>
                <c:pt idx="1">
                  <c:v>1272.22</c:v>
                </c:pt>
                <c:pt idx="2" formatCode="#,##0.00;&quot;△&quot;#,##0.00">
                  <c:v>0</c:v>
                </c:pt>
                <c:pt idx="3">
                  <c:v>1195.75</c:v>
                </c:pt>
                <c:pt idx="4">
                  <c:v>783.86</c:v>
                </c:pt>
              </c:numCache>
            </c:numRef>
          </c:val>
          <c:extLst>
            <c:ext xmlns:c16="http://schemas.microsoft.com/office/drawing/2014/chart" uri="{C3380CC4-5D6E-409C-BE32-E72D297353CC}">
              <c16:uniqueId val="{00000000-B862-4DE4-93E1-C06C49C00D58}"/>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933.3</c:v>
                </c:pt>
                <c:pt idx="1">
                  <c:v>1575.64</c:v>
                </c:pt>
                <c:pt idx="2">
                  <c:v>1102.01</c:v>
                </c:pt>
                <c:pt idx="3">
                  <c:v>987.36</c:v>
                </c:pt>
                <c:pt idx="4">
                  <c:v>1042.77</c:v>
                </c:pt>
              </c:numCache>
            </c:numRef>
          </c:val>
          <c:smooth val="0"/>
          <c:extLst>
            <c:ext xmlns:c16="http://schemas.microsoft.com/office/drawing/2014/chart" uri="{C3380CC4-5D6E-409C-BE32-E72D297353CC}">
              <c16:uniqueId val="{00000001-B862-4DE4-93E1-C06C49C00D58}"/>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R&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データ!$BQ$6:$BU$6</c:f>
              <c:numCache>
                <c:formatCode>#,##0.00;"△"#,##0.00;"-"</c:formatCode>
                <c:ptCount val="5"/>
                <c:pt idx="0">
                  <c:v>85.28</c:v>
                </c:pt>
                <c:pt idx="1">
                  <c:v>75.63</c:v>
                </c:pt>
                <c:pt idx="2">
                  <c:v>86.43</c:v>
                </c:pt>
                <c:pt idx="3">
                  <c:v>85.83</c:v>
                </c:pt>
                <c:pt idx="4">
                  <c:v>89.4</c:v>
                </c:pt>
              </c:numCache>
            </c:numRef>
          </c:val>
          <c:extLst>
            <c:ext xmlns:c16="http://schemas.microsoft.com/office/drawing/2014/chart" uri="{C3380CC4-5D6E-409C-BE32-E72D297353CC}">
              <c16:uniqueId val="{00000000-6FB1-4AB5-ABB4-FCE10EC94BB5}"/>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77.510000000000005</c:v>
                </c:pt>
                <c:pt idx="1">
                  <c:v>73.209999999999994</c:v>
                </c:pt>
                <c:pt idx="2">
                  <c:v>82.55</c:v>
                </c:pt>
                <c:pt idx="3">
                  <c:v>83.55</c:v>
                </c:pt>
                <c:pt idx="4">
                  <c:v>84.48</c:v>
                </c:pt>
              </c:numCache>
            </c:numRef>
          </c:val>
          <c:smooth val="0"/>
          <c:extLst>
            <c:ext xmlns:c16="http://schemas.microsoft.com/office/drawing/2014/chart" uri="{C3380CC4-5D6E-409C-BE32-E72D297353CC}">
              <c16:uniqueId val="{00000001-6FB1-4AB5-ABB4-FCE10EC94BB5}"/>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R&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データ!$CB$6:$CF$6</c:f>
              <c:numCache>
                <c:formatCode>#,##0.00;"△"#,##0.00;"-"</c:formatCode>
                <c:ptCount val="5"/>
                <c:pt idx="0">
                  <c:v>192.45</c:v>
                </c:pt>
                <c:pt idx="1">
                  <c:v>211.41</c:v>
                </c:pt>
                <c:pt idx="2">
                  <c:v>189.67</c:v>
                </c:pt>
                <c:pt idx="3">
                  <c:v>198.98</c:v>
                </c:pt>
                <c:pt idx="4">
                  <c:v>178.31</c:v>
                </c:pt>
              </c:numCache>
            </c:numRef>
          </c:val>
          <c:extLst>
            <c:ext xmlns:c16="http://schemas.microsoft.com/office/drawing/2014/chart" uri="{C3380CC4-5D6E-409C-BE32-E72D297353CC}">
              <c16:uniqueId val="{00000000-0D99-49B9-82B7-4026BCBBA480}"/>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221.95</c:v>
                </c:pt>
                <c:pt idx="1">
                  <c:v>229.52</c:v>
                </c:pt>
                <c:pt idx="2">
                  <c:v>188.38</c:v>
                </c:pt>
                <c:pt idx="3">
                  <c:v>185.98</c:v>
                </c:pt>
                <c:pt idx="4">
                  <c:v>187.11</c:v>
                </c:pt>
              </c:numCache>
            </c:numRef>
          </c:val>
          <c:smooth val="0"/>
          <c:extLst>
            <c:ext xmlns:c16="http://schemas.microsoft.com/office/drawing/2014/chart" uri="{C3380CC4-5D6E-409C-BE32-E72D297353CC}">
              <c16:uniqueId val="{00000001-0D99-49B9-82B7-4026BCBBA480}"/>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R&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データ!$CM$6:$CQ$6</c:f>
              <c:numCache>
                <c:formatCode>#,##0.00;"△"#,##0.00;"-"</c:formatCode>
                <c:ptCount val="5"/>
                <c:pt idx="0">
                  <c:v>43.53</c:v>
                </c:pt>
                <c:pt idx="1">
                  <c:v>48.78</c:v>
                </c:pt>
                <c:pt idx="2">
                  <c:v>42.03</c:v>
                </c:pt>
                <c:pt idx="3">
                  <c:v>35.020000000000003</c:v>
                </c:pt>
                <c:pt idx="4">
                  <c:v>35.9</c:v>
                </c:pt>
              </c:numCache>
            </c:numRef>
          </c:val>
          <c:extLst>
            <c:ext xmlns:c16="http://schemas.microsoft.com/office/drawing/2014/chart" uri="{C3380CC4-5D6E-409C-BE32-E72D297353CC}">
              <c16:uniqueId val="{00000000-B99F-4ABE-B8AC-DAA49080F0FC}"/>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47.28</c:v>
                </c:pt>
                <c:pt idx="1">
                  <c:v>44.83</c:v>
                </c:pt>
                <c:pt idx="2">
                  <c:v>51.42</c:v>
                </c:pt>
                <c:pt idx="3">
                  <c:v>48.95</c:v>
                </c:pt>
                <c:pt idx="4">
                  <c:v>49.28</c:v>
                </c:pt>
              </c:numCache>
            </c:numRef>
          </c:val>
          <c:smooth val="0"/>
          <c:extLst>
            <c:ext xmlns:c16="http://schemas.microsoft.com/office/drawing/2014/chart" uri="{C3380CC4-5D6E-409C-BE32-E72D297353CC}">
              <c16:uniqueId val="{00000001-B99F-4ABE-B8AC-DAA49080F0FC}"/>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R&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データ!$CX$6:$DB$6</c:f>
              <c:numCache>
                <c:formatCode>#,##0.00;"△"#,##0.00;"-"</c:formatCode>
                <c:ptCount val="5"/>
                <c:pt idx="0">
                  <c:v>74.260000000000005</c:v>
                </c:pt>
                <c:pt idx="1">
                  <c:v>80.290000000000006</c:v>
                </c:pt>
                <c:pt idx="2">
                  <c:v>82.22</c:v>
                </c:pt>
                <c:pt idx="3">
                  <c:v>83.63</c:v>
                </c:pt>
                <c:pt idx="4">
                  <c:v>85.09</c:v>
                </c:pt>
              </c:numCache>
            </c:numRef>
          </c:val>
          <c:extLst>
            <c:ext xmlns:c16="http://schemas.microsoft.com/office/drawing/2014/chart" uri="{C3380CC4-5D6E-409C-BE32-E72D297353CC}">
              <c16:uniqueId val="{00000000-5CC7-4112-951B-B6604D4770F4}"/>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64.7</c:v>
                </c:pt>
                <c:pt idx="1">
                  <c:v>60.57</c:v>
                </c:pt>
                <c:pt idx="2">
                  <c:v>81.34</c:v>
                </c:pt>
                <c:pt idx="3">
                  <c:v>81.14</c:v>
                </c:pt>
                <c:pt idx="4">
                  <c:v>79.7</c:v>
                </c:pt>
              </c:numCache>
            </c:numRef>
          </c:val>
          <c:smooth val="0"/>
          <c:extLst>
            <c:ext xmlns:c16="http://schemas.microsoft.com/office/drawing/2014/chart" uri="{C3380CC4-5D6E-409C-BE32-E72D297353CC}">
              <c16:uniqueId val="{00000001-5CC7-4112-951B-B6604D4770F4}"/>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R&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【630.82】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【95.91】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【138.75】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366260"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8261985"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4991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56807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7" t="str">
        <f>データ!H6</f>
        <v>佐賀県　みやき町</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3"/>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68" t="s">
        <v>9</v>
      </c>
      <c r="BM7" s="69"/>
      <c r="BN7" s="69"/>
      <c r="BO7" s="69"/>
      <c r="BP7" s="69"/>
      <c r="BQ7" s="69"/>
      <c r="BR7" s="69"/>
      <c r="BS7" s="69"/>
      <c r="BT7" s="69"/>
      <c r="BU7" s="69"/>
      <c r="BV7" s="69"/>
      <c r="BW7" s="69"/>
      <c r="BX7" s="69"/>
      <c r="BY7" s="70"/>
    </row>
    <row r="8" spans="1:78" ht="18.75" customHeight="1" x14ac:dyDescent="0.15">
      <c r="A8" s="2"/>
      <c r="B8" s="64" t="str">
        <f>データ!I6</f>
        <v>法非適用</v>
      </c>
      <c r="C8" s="64"/>
      <c r="D8" s="64"/>
      <c r="E8" s="64"/>
      <c r="F8" s="64"/>
      <c r="G8" s="64"/>
      <c r="H8" s="64"/>
      <c r="I8" s="64" t="str">
        <f>データ!J6</f>
        <v>下水道事業</v>
      </c>
      <c r="J8" s="64"/>
      <c r="K8" s="64"/>
      <c r="L8" s="64"/>
      <c r="M8" s="64"/>
      <c r="N8" s="64"/>
      <c r="O8" s="64"/>
      <c r="P8" s="64" t="str">
        <f>データ!K6</f>
        <v>公共下水道</v>
      </c>
      <c r="Q8" s="64"/>
      <c r="R8" s="64"/>
      <c r="S8" s="64"/>
      <c r="T8" s="64"/>
      <c r="U8" s="64"/>
      <c r="V8" s="64"/>
      <c r="W8" s="64" t="str">
        <f>データ!L6</f>
        <v>Cc2</v>
      </c>
      <c r="X8" s="64"/>
      <c r="Y8" s="64"/>
      <c r="Z8" s="64"/>
      <c r="AA8" s="64"/>
      <c r="AB8" s="64"/>
      <c r="AC8" s="64"/>
      <c r="AD8" s="65" t="str">
        <f>データ!$M$6</f>
        <v>非設置</v>
      </c>
      <c r="AE8" s="65"/>
      <c r="AF8" s="65"/>
      <c r="AG8" s="65"/>
      <c r="AH8" s="65"/>
      <c r="AI8" s="65"/>
      <c r="AJ8" s="65"/>
      <c r="AK8" s="3"/>
      <c r="AL8" s="45">
        <f>データ!S6</f>
        <v>25759</v>
      </c>
      <c r="AM8" s="45"/>
      <c r="AN8" s="45"/>
      <c r="AO8" s="45"/>
      <c r="AP8" s="45"/>
      <c r="AQ8" s="45"/>
      <c r="AR8" s="45"/>
      <c r="AS8" s="45"/>
      <c r="AT8" s="44">
        <f>データ!T6</f>
        <v>51.92</v>
      </c>
      <c r="AU8" s="44"/>
      <c r="AV8" s="44"/>
      <c r="AW8" s="44"/>
      <c r="AX8" s="44"/>
      <c r="AY8" s="44"/>
      <c r="AZ8" s="44"/>
      <c r="BA8" s="44"/>
      <c r="BB8" s="44">
        <f>データ!U6</f>
        <v>496.13</v>
      </c>
      <c r="BC8" s="44"/>
      <c r="BD8" s="44"/>
      <c r="BE8" s="44"/>
      <c r="BF8" s="44"/>
      <c r="BG8" s="44"/>
      <c r="BH8" s="44"/>
      <c r="BI8" s="44"/>
      <c r="BJ8" s="3"/>
      <c r="BK8" s="3"/>
      <c r="BL8" s="60" t="s">
        <v>10</v>
      </c>
      <c r="BM8" s="61"/>
      <c r="BN8" s="62" t="s">
        <v>11</v>
      </c>
      <c r="BO8" s="62"/>
      <c r="BP8" s="62"/>
      <c r="BQ8" s="62"/>
      <c r="BR8" s="62"/>
      <c r="BS8" s="62"/>
      <c r="BT8" s="62"/>
      <c r="BU8" s="62"/>
      <c r="BV8" s="62"/>
      <c r="BW8" s="62"/>
      <c r="BX8" s="62"/>
      <c r="BY8" s="63"/>
    </row>
    <row r="9" spans="1:78" ht="18.75" customHeight="1" x14ac:dyDescent="0.15">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46" t="s">
        <v>16</v>
      </c>
      <c r="AE9" s="46"/>
      <c r="AF9" s="46"/>
      <c r="AG9" s="46"/>
      <c r="AH9" s="46"/>
      <c r="AI9" s="46"/>
      <c r="AJ9" s="46"/>
      <c r="AK9" s="3"/>
      <c r="AL9" s="46" t="s">
        <v>17</v>
      </c>
      <c r="AM9" s="46"/>
      <c r="AN9" s="46"/>
      <c r="AO9" s="46"/>
      <c r="AP9" s="46"/>
      <c r="AQ9" s="46"/>
      <c r="AR9" s="46"/>
      <c r="AS9" s="46"/>
      <c r="AT9" s="46" t="s">
        <v>18</v>
      </c>
      <c r="AU9" s="46"/>
      <c r="AV9" s="46"/>
      <c r="AW9" s="46"/>
      <c r="AX9" s="46"/>
      <c r="AY9" s="46"/>
      <c r="AZ9" s="46"/>
      <c r="BA9" s="46"/>
      <c r="BB9" s="46" t="s">
        <v>19</v>
      </c>
      <c r="BC9" s="46"/>
      <c r="BD9" s="46"/>
      <c r="BE9" s="46"/>
      <c r="BF9" s="46"/>
      <c r="BG9" s="46"/>
      <c r="BH9" s="46"/>
      <c r="BI9" s="46"/>
      <c r="BJ9" s="3"/>
      <c r="BK9" s="3"/>
      <c r="BL9" s="47" t="s">
        <v>20</v>
      </c>
      <c r="BM9" s="48"/>
      <c r="BN9" s="49" t="s">
        <v>21</v>
      </c>
      <c r="BO9" s="49"/>
      <c r="BP9" s="49"/>
      <c r="BQ9" s="49"/>
      <c r="BR9" s="49"/>
      <c r="BS9" s="49"/>
      <c r="BT9" s="49"/>
      <c r="BU9" s="49"/>
      <c r="BV9" s="49"/>
      <c r="BW9" s="49"/>
      <c r="BX9" s="49"/>
      <c r="BY9" s="50"/>
    </row>
    <row r="10" spans="1:78" ht="18.75" customHeight="1" x14ac:dyDescent="0.15">
      <c r="A10" s="2"/>
      <c r="B10" s="44" t="str">
        <f>データ!N6</f>
        <v>-</v>
      </c>
      <c r="C10" s="44"/>
      <c r="D10" s="44"/>
      <c r="E10" s="44"/>
      <c r="F10" s="44"/>
      <c r="G10" s="44"/>
      <c r="H10" s="44"/>
      <c r="I10" s="44" t="str">
        <f>データ!O6</f>
        <v>該当数値なし</v>
      </c>
      <c r="J10" s="44"/>
      <c r="K10" s="44"/>
      <c r="L10" s="44"/>
      <c r="M10" s="44"/>
      <c r="N10" s="44"/>
      <c r="O10" s="44"/>
      <c r="P10" s="44">
        <f>データ!P6</f>
        <v>28.1</v>
      </c>
      <c r="Q10" s="44"/>
      <c r="R10" s="44"/>
      <c r="S10" s="44"/>
      <c r="T10" s="44"/>
      <c r="U10" s="44"/>
      <c r="V10" s="44"/>
      <c r="W10" s="44">
        <f>データ!Q6</f>
        <v>100</v>
      </c>
      <c r="X10" s="44"/>
      <c r="Y10" s="44"/>
      <c r="Z10" s="44"/>
      <c r="AA10" s="44"/>
      <c r="AB10" s="44"/>
      <c r="AC10" s="44"/>
      <c r="AD10" s="45">
        <f>データ!R6</f>
        <v>3850</v>
      </c>
      <c r="AE10" s="45"/>
      <c r="AF10" s="45"/>
      <c r="AG10" s="45"/>
      <c r="AH10" s="45"/>
      <c r="AI10" s="45"/>
      <c r="AJ10" s="45"/>
      <c r="AK10" s="2"/>
      <c r="AL10" s="45">
        <f>データ!V6</f>
        <v>7228</v>
      </c>
      <c r="AM10" s="45"/>
      <c r="AN10" s="45"/>
      <c r="AO10" s="45"/>
      <c r="AP10" s="45"/>
      <c r="AQ10" s="45"/>
      <c r="AR10" s="45"/>
      <c r="AS10" s="45"/>
      <c r="AT10" s="44">
        <f>データ!W6</f>
        <v>2.37</v>
      </c>
      <c r="AU10" s="44"/>
      <c r="AV10" s="44"/>
      <c r="AW10" s="44"/>
      <c r="AX10" s="44"/>
      <c r="AY10" s="44"/>
      <c r="AZ10" s="44"/>
      <c r="BA10" s="44"/>
      <c r="BB10" s="44">
        <f>データ!X6</f>
        <v>3049.79</v>
      </c>
      <c r="BC10" s="44"/>
      <c r="BD10" s="44"/>
      <c r="BE10" s="44"/>
      <c r="BF10" s="44"/>
      <c r="BG10" s="44"/>
      <c r="BH10" s="44"/>
      <c r="BI10" s="44"/>
      <c r="BJ10" s="2"/>
      <c r="BK10" s="2"/>
      <c r="BL10" s="51" t="s">
        <v>22</v>
      </c>
      <c r="BM10" s="52"/>
      <c r="BN10" s="53" t="s">
        <v>23</v>
      </c>
      <c r="BO10" s="53"/>
      <c r="BP10" s="53"/>
      <c r="BQ10" s="53"/>
      <c r="BR10" s="53"/>
      <c r="BS10" s="53"/>
      <c r="BT10" s="53"/>
      <c r="BU10" s="53"/>
      <c r="BV10" s="53"/>
      <c r="BW10" s="53"/>
      <c r="BX10" s="53"/>
      <c r="BY10" s="54"/>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15">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118</v>
      </c>
      <c r="BM16" s="29"/>
      <c r="BN16" s="29"/>
      <c r="BO16" s="29"/>
      <c r="BP16" s="29"/>
      <c r="BQ16" s="29"/>
      <c r="BR16" s="29"/>
      <c r="BS16" s="29"/>
      <c r="BT16" s="29"/>
      <c r="BU16" s="29"/>
      <c r="BV16" s="29"/>
      <c r="BW16" s="29"/>
      <c r="BX16" s="29"/>
      <c r="BY16" s="29"/>
      <c r="BZ16" s="3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116</v>
      </c>
      <c r="BM47" s="29"/>
      <c r="BN47" s="29"/>
      <c r="BO47" s="29"/>
      <c r="BP47" s="29"/>
      <c r="BQ47" s="29"/>
      <c r="BR47" s="29"/>
      <c r="BS47" s="29"/>
      <c r="BT47" s="29"/>
      <c r="BU47" s="29"/>
      <c r="BV47" s="29"/>
      <c r="BW47" s="29"/>
      <c r="BX47" s="29"/>
      <c r="BY47" s="29"/>
      <c r="BZ47" s="3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15">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117</v>
      </c>
      <c r="BM66" s="29"/>
      <c r="BN66" s="29"/>
      <c r="BO66" s="29"/>
      <c r="BP66" s="29"/>
      <c r="BQ66" s="29"/>
      <c r="BR66" s="29"/>
      <c r="BS66" s="29"/>
      <c r="BT66" s="29"/>
      <c r="BU66" s="29"/>
      <c r="BV66" s="29"/>
      <c r="BW66" s="29"/>
      <c r="BX66" s="29"/>
      <c r="BY66" s="29"/>
      <c r="BZ66" s="3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15">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【630.82】</v>
      </c>
      <c r="I86" s="12" t="str">
        <f>データ!CA6</f>
        <v>【97.81】</v>
      </c>
      <c r="J86" s="12" t="str">
        <f>データ!CL6</f>
        <v>【138.75】</v>
      </c>
      <c r="K86" s="12" t="str">
        <f>データ!CW6</f>
        <v>【58.94】</v>
      </c>
      <c r="L86" s="12" t="str">
        <f>データ!DH6</f>
        <v>【95.91】</v>
      </c>
      <c r="M86" s="12" t="s">
        <v>43</v>
      </c>
      <c r="N86" s="12" t="s">
        <v>43</v>
      </c>
      <c r="O86" s="12" t="str">
        <f>データ!EO6</f>
        <v>【0.22】</v>
      </c>
    </row>
  </sheetData>
  <sheetProtection algorithmName="SHA-512" hashValue="2akysb5s1dXsh5XP5tDmkCsLHV4ToB316nnHg7Ocpn/n4nHYE0VGqufavJwBdRiqildIS6ltG9fwWbXEY6z1aA==" saltValue="3xG3pJX4hTq+5brF8hg8N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44</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45</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46</v>
      </c>
      <c r="B3" s="15" t="s">
        <v>47</v>
      </c>
      <c r="C3" s="15" t="s">
        <v>48</v>
      </c>
      <c r="D3" s="15" t="s">
        <v>49</v>
      </c>
      <c r="E3" s="15" t="s">
        <v>50</v>
      </c>
      <c r="F3" s="15" t="s">
        <v>51</v>
      </c>
      <c r="G3" s="15" t="s">
        <v>52</v>
      </c>
      <c r="H3" s="72" t="s">
        <v>53</v>
      </c>
      <c r="I3" s="73"/>
      <c r="J3" s="73"/>
      <c r="K3" s="73"/>
      <c r="L3" s="73"/>
      <c r="M3" s="73"/>
      <c r="N3" s="73"/>
      <c r="O3" s="73"/>
      <c r="P3" s="73"/>
      <c r="Q3" s="73"/>
      <c r="R3" s="73"/>
      <c r="S3" s="73"/>
      <c r="T3" s="73"/>
      <c r="U3" s="73"/>
      <c r="V3" s="73"/>
      <c r="W3" s="73"/>
      <c r="X3" s="74"/>
      <c r="Y3" s="78" t="s">
        <v>54</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55</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5" x14ac:dyDescent="0.15">
      <c r="A4" s="14" t="s">
        <v>56</v>
      </c>
      <c r="B4" s="16"/>
      <c r="C4" s="16"/>
      <c r="D4" s="16"/>
      <c r="E4" s="16"/>
      <c r="F4" s="16"/>
      <c r="G4" s="16"/>
      <c r="H4" s="75"/>
      <c r="I4" s="76"/>
      <c r="J4" s="76"/>
      <c r="K4" s="76"/>
      <c r="L4" s="76"/>
      <c r="M4" s="76"/>
      <c r="N4" s="76"/>
      <c r="O4" s="76"/>
      <c r="P4" s="76"/>
      <c r="Q4" s="76"/>
      <c r="R4" s="76"/>
      <c r="S4" s="76"/>
      <c r="T4" s="76"/>
      <c r="U4" s="76"/>
      <c r="V4" s="76"/>
      <c r="W4" s="76"/>
      <c r="X4" s="77"/>
      <c r="Y4" s="71" t="s">
        <v>57</v>
      </c>
      <c r="Z4" s="71"/>
      <c r="AA4" s="71"/>
      <c r="AB4" s="71"/>
      <c r="AC4" s="71"/>
      <c r="AD4" s="71"/>
      <c r="AE4" s="71"/>
      <c r="AF4" s="71"/>
      <c r="AG4" s="71"/>
      <c r="AH4" s="71"/>
      <c r="AI4" s="71"/>
      <c r="AJ4" s="71" t="s">
        <v>58</v>
      </c>
      <c r="AK4" s="71"/>
      <c r="AL4" s="71"/>
      <c r="AM4" s="71"/>
      <c r="AN4" s="71"/>
      <c r="AO4" s="71"/>
      <c r="AP4" s="71"/>
      <c r="AQ4" s="71"/>
      <c r="AR4" s="71"/>
      <c r="AS4" s="71"/>
      <c r="AT4" s="71"/>
      <c r="AU4" s="71" t="s">
        <v>59</v>
      </c>
      <c r="AV4" s="71"/>
      <c r="AW4" s="71"/>
      <c r="AX4" s="71"/>
      <c r="AY4" s="71"/>
      <c r="AZ4" s="71"/>
      <c r="BA4" s="71"/>
      <c r="BB4" s="71"/>
      <c r="BC4" s="71"/>
      <c r="BD4" s="71"/>
      <c r="BE4" s="71"/>
      <c r="BF4" s="71" t="s">
        <v>60</v>
      </c>
      <c r="BG4" s="71"/>
      <c r="BH4" s="71"/>
      <c r="BI4" s="71"/>
      <c r="BJ4" s="71"/>
      <c r="BK4" s="71"/>
      <c r="BL4" s="71"/>
      <c r="BM4" s="71"/>
      <c r="BN4" s="71"/>
      <c r="BO4" s="71"/>
      <c r="BP4" s="71"/>
      <c r="BQ4" s="71" t="s">
        <v>61</v>
      </c>
      <c r="BR4" s="71"/>
      <c r="BS4" s="71"/>
      <c r="BT4" s="71"/>
      <c r="BU4" s="71"/>
      <c r="BV4" s="71"/>
      <c r="BW4" s="71"/>
      <c r="BX4" s="71"/>
      <c r="BY4" s="71"/>
      <c r="BZ4" s="71"/>
      <c r="CA4" s="71"/>
      <c r="CB4" s="71" t="s">
        <v>62</v>
      </c>
      <c r="CC4" s="71"/>
      <c r="CD4" s="71"/>
      <c r="CE4" s="71"/>
      <c r="CF4" s="71"/>
      <c r="CG4" s="71"/>
      <c r="CH4" s="71"/>
      <c r="CI4" s="71"/>
      <c r="CJ4" s="71"/>
      <c r="CK4" s="71"/>
      <c r="CL4" s="71"/>
      <c r="CM4" s="71" t="s">
        <v>63</v>
      </c>
      <c r="CN4" s="71"/>
      <c r="CO4" s="71"/>
      <c r="CP4" s="71"/>
      <c r="CQ4" s="71"/>
      <c r="CR4" s="71"/>
      <c r="CS4" s="71"/>
      <c r="CT4" s="71"/>
      <c r="CU4" s="71"/>
      <c r="CV4" s="71"/>
      <c r="CW4" s="71"/>
      <c r="CX4" s="71" t="s">
        <v>64</v>
      </c>
      <c r="CY4" s="71"/>
      <c r="CZ4" s="71"/>
      <c r="DA4" s="71"/>
      <c r="DB4" s="71"/>
      <c r="DC4" s="71"/>
      <c r="DD4" s="71"/>
      <c r="DE4" s="71"/>
      <c r="DF4" s="71"/>
      <c r="DG4" s="71"/>
      <c r="DH4" s="71"/>
      <c r="DI4" s="71" t="s">
        <v>65</v>
      </c>
      <c r="DJ4" s="71"/>
      <c r="DK4" s="71"/>
      <c r="DL4" s="71"/>
      <c r="DM4" s="71"/>
      <c r="DN4" s="71"/>
      <c r="DO4" s="71"/>
      <c r="DP4" s="71"/>
      <c r="DQ4" s="71"/>
      <c r="DR4" s="71"/>
      <c r="DS4" s="71"/>
      <c r="DT4" s="71" t="s">
        <v>66</v>
      </c>
      <c r="DU4" s="71"/>
      <c r="DV4" s="71"/>
      <c r="DW4" s="71"/>
      <c r="DX4" s="71"/>
      <c r="DY4" s="71"/>
      <c r="DZ4" s="71"/>
      <c r="EA4" s="71"/>
      <c r="EB4" s="71"/>
      <c r="EC4" s="71"/>
      <c r="ED4" s="71"/>
      <c r="EE4" s="71" t="s">
        <v>67</v>
      </c>
      <c r="EF4" s="71"/>
      <c r="EG4" s="71"/>
      <c r="EH4" s="71"/>
      <c r="EI4" s="71"/>
      <c r="EJ4" s="71"/>
      <c r="EK4" s="71"/>
      <c r="EL4" s="71"/>
      <c r="EM4" s="71"/>
      <c r="EN4" s="71"/>
      <c r="EO4" s="71"/>
    </row>
    <row r="5" spans="1:145" x14ac:dyDescent="0.15">
      <c r="A5" s="14" t="s">
        <v>68</v>
      </c>
      <c r="B5" s="17"/>
      <c r="C5" s="17"/>
      <c r="D5" s="17"/>
      <c r="E5" s="17"/>
      <c r="F5" s="17"/>
      <c r="G5" s="17"/>
      <c r="H5" s="18" t="s">
        <v>69</v>
      </c>
      <c r="I5" s="18" t="s">
        <v>70</v>
      </c>
      <c r="J5" s="18" t="s">
        <v>71</v>
      </c>
      <c r="K5" s="18" t="s">
        <v>72</v>
      </c>
      <c r="L5" s="18" t="s">
        <v>73</v>
      </c>
      <c r="M5" s="18" t="s">
        <v>5</v>
      </c>
      <c r="N5" s="18" t="s">
        <v>74</v>
      </c>
      <c r="O5" s="18" t="s">
        <v>75</v>
      </c>
      <c r="P5" s="18" t="s">
        <v>76</v>
      </c>
      <c r="Q5" s="18" t="s">
        <v>77</v>
      </c>
      <c r="R5" s="18" t="s">
        <v>78</v>
      </c>
      <c r="S5" s="18" t="s">
        <v>79</v>
      </c>
      <c r="T5" s="18" t="s">
        <v>80</v>
      </c>
      <c r="U5" s="18" t="s">
        <v>81</v>
      </c>
      <c r="V5" s="18" t="s">
        <v>82</v>
      </c>
      <c r="W5" s="18" t="s">
        <v>83</v>
      </c>
      <c r="X5" s="18" t="s">
        <v>84</v>
      </c>
      <c r="Y5" s="18" t="s">
        <v>85</v>
      </c>
      <c r="Z5" s="18" t="s">
        <v>86</v>
      </c>
      <c r="AA5" s="18" t="s">
        <v>87</v>
      </c>
      <c r="AB5" s="18" t="s">
        <v>88</v>
      </c>
      <c r="AC5" s="18" t="s">
        <v>89</v>
      </c>
      <c r="AD5" s="18" t="s">
        <v>90</v>
      </c>
      <c r="AE5" s="18" t="s">
        <v>91</v>
      </c>
      <c r="AF5" s="18" t="s">
        <v>92</v>
      </c>
      <c r="AG5" s="18" t="s">
        <v>93</v>
      </c>
      <c r="AH5" s="18" t="s">
        <v>94</v>
      </c>
      <c r="AI5" s="18" t="s">
        <v>31</v>
      </c>
      <c r="AJ5" s="18" t="s">
        <v>85</v>
      </c>
      <c r="AK5" s="18" t="s">
        <v>86</v>
      </c>
      <c r="AL5" s="18" t="s">
        <v>87</v>
      </c>
      <c r="AM5" s="18" t="s">
        <v>88</v>
      </c>
      <c r="AN5" s="18" t="s">
        <v>89</v>
      </c>
      <c r="AO5" s="18" t="s">
        <v>90</v>
      </c>
      <c r="AP5" s="18" t="s">
        <v>91</v>
      </c>
      <c r="AQ5" s="18" t="s">
        <v>92</v>
      </c>
      <c r="AR5" s="18" t="s">
        <v>93</v>
      </c>
      <c r="AS5" s="18" t="s">
        <v>94</v>
      </c>
      <c r="AT5" s="18" t="s">
        <v>95</v>
      </c>
      <c r="AU5" s="18" t="s">
        <v>85</v>
      </c>
      <c r="AV5" s="18" t="s">
        <v>86</v>
      </c>
      <c r="AW5" s="18" t="s">
        <v>87</v>
      </c>
      <c r="AX5" s="18" t="s">
        <v>88</v>
      </c>
      <c r="AY5" s="18" t="s">
        <v>89</v>
      </c>
      <c r="AZ5" s="18" t="s">
        <v>90</v>
      </c>
      <c r="BA5" s="18" t="s">
        <v>91</v>
      </c>
      <c r="BB5" s="18" t="s">
        <v>92</v>
      </c>
      <c r="BC5" s="18" t="s">
        <v>93</v>
      </c>
      <c r="BD5" s="18" t="s">
        <v>94</v>
      </c>
      <c r="BE5" s="18" t="s">
        <v>95</v>
      </c>
      <c r="BF5" s="18" t="s">
        <v>85</v>
      </c>
      <c r="BG5" s="18" t="s">
        <v>86</v>
      </c>
      <c r="BH5" s="18" t="s">
        <v>87</v>
      </c>
      <c r="BI5" s="18" t="s">
        <v>88</v>
      </c>
      <c r="BJ5" s="18" t="s">
        <v>89</v>
      </c>
      <c r="BK5" s="18" t="s">
        <v>90</v>
      </c>
      <c r="BL5" s="18" t="s">
        <v>91</v>
      </c>
      <c r="BM5" s="18" t="s">
        <v>92</v>
      </c>
      <c r="BN5" s="18" t="s">
        <v>93</v>
      </c>
      <c r="BO5" s="18" t="s">
        <v>94</v>
      </c>
      <c r="BP5" s="18" t="s">
        <v>95</v>
      </c>
      <c r="BQ5" s="18" t="s">
        <v>85</v>
      </c>
      <c r="BR5" s="18" t="s">
        <v>86</v>
      </c>
      <c r="BS5" s="18" t="s">
        <v>87</v>
      </c>
      <c r="BT5" s="18" t="s">
        <v>88</v>
      </c>
      <c r="BU5" s="18" t="s">
        <v>89</v>
      </c>
      <c r="BV5" s="18" t="s">
        <v>90</v>
      </c>
      <c r="BW5" s="18" t="s">
        <v>91</v>
      </c>
      <c r="BX5" s="18" t="s">
        <v>92</v>
      </c>
      <c r="BY5" s="18" t="s">
        <v>93</v>
      </c>
      <c r="BZ5" s="18" t="s">
        <v>94</v>
      </c>
      <c r="CA5" s="18" t="s">
        <v>95</v>
      </c>
      <c r="CB5" s="18" t="s">
        <v>85</v>
      </c>
      <c r="CC5" s="18" t="s">
        <v>86</v>
      </c>
      <c r="CD5" s="18" t="s">
        <v>87</v>
      </c>
      <c r="CE5" s="18" t="s">
        <v>88</v>
      </c>
      <c r="CF5" s="18" t="s">
        <v>89</v>
      </c>
      <c r="CG5" s="18" t="s">
        <v>90</v>
      </c>
      <c r="CH5" s="18" t="s">
        <v>91</v>
      </c>
      <c r="CI5" s="18" t="s">
        <v>92</v>
      </c>
      <c r="CJ5" s="18" t="s">
        <v>93</v>
      </c>
      <c r="CK5" s="18" t="s">
        <v>94</v>
      </c>
      <c r="CL5" s="18" t="s">
        <v>95</v>
      </c>
      <c r="CM5" s="18" t="s">
        <v>85</v>
      </c>
      <c r="CN5" s="18" t="s">
        <v>86</v>
      </c>
      <c r="CO5" s="18" t="s">
        <v>87</v>
      </c>
      <c r="CP5" s="18" t="s">
        <v>88</v>
      </c>
      <c r="CQ5" s="18" t="s">
        <v>89</v>
      </c>
      <c r="CR5" s="18" t="s">
        <v>90</v>
      </c>
      <c r="CS5" s="18" t="s">
        <v>91</v>
      </c>
      <c r="CT5" s="18" t="s">
        <v>92</v>
      </c>
      <c r="CU5" s="18" t="s">
        <v>93</v>
      </c>
      <c r="CV5" s="18" t="s">
        <v>94</v>
      </c>
      <c r="CW5" s="18" t="s">
        <v>95</v>
      </c>
      <c r="CX5" s="18" t="s">
        <v>85</v>
      </c>
      <c r="CY5" s="18" t="s">
        <v>86</v>
      </c>
      <c r="CZ5" s="18" t="s">
        <v>87</v>
      </c>
      <c r="DA5" s="18" t="s">
        <v>88</v>
      </c>
      <c r="DB5" s="18" t="s">
        <v>89</v>
      </c>
      <c r="DC5" s="18" t="s">
        <v>90</v>
      </c>
      <c r="DD5" s="18" t="s">
        <v>91</v>
      </c>
      <c r="DE5" s="18" t="s">
        <v>92</v>
      </c>
      <c r="DF5" s="18" t="s">
        <v>93</v>
      </c>
      <c r="DG5" s="18" t="s">
        <v>94</v>
      </c>
      <c r="DH5" s="18" t="s">
        <v>95</v>
      </c>
      <c r="DI5" s="18" t="s">
        <v>85</v>
      </c>
      <c r="DJ5" s="18" t="s">
        <v>86</v>
      </c>
      <c r="DK5" s="18" t="s">
        <v>87</v>
      </c>
      <c r="DL5" s="18" t="s">
        <v>88</v>
      </c>
      <c r="DM5" s="18" t="s">
        <v>89</v>
      </c>
      <c r="DN5" s="18" t="s">
        <v>90</v>
      </c>
      <c r="DO5" s="18" t="s">
        <v>91</v>
      </c>
      <c r="DP5" s="18" t="s">
        <v>92</v>
      </c>
      <c r="DQ5" s="18" t="s">
        <v>93</v>
      </c>
      <c r="DR5" s="18" t="s">
        <v>94</v>
      </c>
      <c r="DS5" s="18" t="s">
        <v>95</v>
      </c>
      <c r="DT5" s="18" t="s">
        <v>85</v>
      </c>
      <c r="DU5" s="18" t="s">
        <v>86</v>
      </c>
      <c r="DV5" s="18" t="s">
        <v>87</v>
      </c>
      <c r="DW5" s="18" t="s">
        <v>88</v>
      </c>
      <c r="DX5" s="18" t="s">
        <v>89</v>
      </c>
      <c r="DY5" s="18" t="s">
        <v>90</v>
      </c>
      <c r="DZ5" s="18" t="s">
        <v>91</v>
      </c>
      <c r="EA5" s="18" t="s">
        <v>92</v>
      </c>
      <c r="EB5" s="18" t="s">
        <v>93</v>
      </c>
      <c r="EC5" s="18" t="s">
        <v>94</v>
      </c>
      <c r="ED5" s="18" t="s">
        <v>95</v>
      </c>
      <c r="EE5" s="18" t="s">
        <v>85</v>
      </c>
      <c r="EF5" s="18" t="s">
        <v>86</v>
      </c>
      <c r="EG5" s="18" t="s">
        <v>87</v>
      </c>
      <c r="EH5" s="18" t="s">
        <v>88</v>
      </c>
      <c r="EI5" s="18" t="s">
        <v>89</v>
      </c>
      <c r="EJ5" s="18" t="s">
        <v>90</v>
      </c>
      <c r="EK5" s="18" t="s">
        <v>91</v>
      </c>
      <c r="EL5" s="18" t="s">
        <v>92</v>
      </c>
      <c r="EM5" s="18" t="s">
        <v>93</v>
      </c>
      <c r="EN5" s="18" t="s">
        <v>94</v>
      </c>
      <c r="EO5" s="18" t="s">
        <v>95</v>
      </c>
    </row>
    <row r="6" spans="1:145" s="22" customFormat="1" x14ac:dyDescent="0.15">
      <c r="A6" s="14" t="s">
        <v>96</v>
      </c>
      <c r="B6" s="19">
        <f>B7</f>
        <v>2023</v>
      </c>
      <c r="C6" s="19">
        <f t="shared" ref="C6:X6" si="3">C7</f>
        <v>413461</v>
      </c>
      <c r="D6" s="19">
        <f t="shared" si="3"/>
        <v>47</v>
      </c>
      <c r="E6" s="19">
        <f t="shared" si="3"/>
        <v>17</v>
      </c>
      <c r="F6" s="19">
        <f t="shared" si="3"/>
        <v>1</v>
      </c>
      <c r="G6" s="19">
        <f t="shared" si="3"/>
        <v>0</v>
      </c>
      <c r="H6" s="19" t="str">
        <f t="shared" si="3"/>
        <v>佐賀県　みやき町</v>
      </c>
      <c r="I6" s="19" t="str">
        <f t="shared" si="3"/>
        <v>法非適用</v>
      </c>
      <c r="J6" s="19" t="str">
        <f t="shared" si="3"/>
        <v>下水道事業</v>
      </c>
      <c r="K6" s="19" t="str">
        <f t="shared" si="3"/>
        <v>公共下水道</v>
      </c>
      <c r="L6" s="19" t="str">
        <f t="shared" si="3"/>
        <v>Cc2</v>
      </c>
      <c r="M6" s="19" t="str">
        <f t="shared" si="3"/>
        <v>非設置</v>
      </c>
      <c r="N6" s="20" t="str">
        <f t="shared" si="3"/>
        <v>-</v>
      </c>
      <c r="O6" s="20" t="str">
        <f t="shared" si="3"/>
        <v>該当数値なし</v>
      </c>
      <c r="P6" s="20">
        <f t="shared" si="3"/>
        <v>28.1</v>
      </c>
      <c r="Q6" s="20">
        <f t="shared" si="3"/>
        <v>100</v>
      </c>
      <c r="R6" s="20">
        <f t="shared" si="3"/>
        <v>3850</v>
      </c>
      <c r="S6" s="20">
        <f t="shared" si="3"/>
        <v>25759</v>
      </c>
      <c r="T6" s="20">
        <f t="shared" si="3"/>
        <v>51.92</v>
      </c>
      <c r="U6" s="20">
        <f t="shared" si="3"/>
        <v>496.13</v>
      </c>
      <c r="V6" s="20">
        <f t="shared" si="3"/>
        <v>7228</v>
      </c>
      <c r="W6" s="20">
        <f t="shared" si="3"/>
        <v>2.37</v>
      </c>
      <c r="X6" s="20">
        <f t="shared" si="3"/>
        <v>3049.79</v>
      </c>
      <c r="Y6" s="21">
        <f>IF(Y7="",NA(),Y7)</f>
        <v>82.56</v>
      </c>
      <c r="Z6" s="21">
        <f t="shared" ref="Z6:AH6" si="4">IF(Z7="",NA(),Z7)</f>
        <v>84.41</v>
      </c>
      <c r="AA6" s="21">
        <f t="shared" si="4"/>
        <v>88.28</v>
      </c>
      <c r="AB6" s="21">
        <f t="shared" si="4"/>
        <v>98.89</v>
      </c>
      <c r="AC6" s="21">
        <f t="shared" si="4"/>
        <v>99.09</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1247.46</v>
      </c>
      <c r="BG6" s="21">
        <f t="shared" ref="BG6:BO6" si="7">IF(BG7="",NA(),BG7)</f>
        <v>1272.22</v>
      </c>
      <c r="BH6" s="20">
        <f t="shared" si="7"/>
        <v>0</v>
      </c>
      <c r="BI6" s="21">
        <f t="shared" si="7"/>
        <v>1195.75</v>
      </c>
      <c r="BJ6" s="21">
        <f t="shared" si="7"/>
        <v>783.86</v>
      </c>
      <c r="BK6" s="21">
        <f t="shared" si="7"/>
        <v>933.3</v>
      </c>
      <c r="BL6" s="21">
        <f t="shared" si="7"/>
        <v>1575.64</v>
      </c>
      <c r="BM6" s="21">
        <f t="shared" si="7"/>
        <v>1102.01</v>
      </c>
      <c r="BN6" s="21">
        <f t="shared" si="7"/>
        <v>987.36</v>
      </c>
      <c r="BO6" s="21">
        <f t="shared" si="7"/>
        <v>1042.77</v>
      </c>
      <c r="BP6" s="20" t="str">
        <f>IF(BP7="","",IF(BP7="-","【-】","【"&amp;SUBSTITUTE(TEXT(BP7,"#,##0.00"),"-","△")&amp;"】"))</f>
        <v>【630.82】</v>
      </c>
      <c r="BQ6" s="21">
        <f>IF(BQ7="",NA(),BQ7)</f>
        <v>85.28</v>
      </c>
      <c r="BR6" s="21">
        <f t="shared" ref="BR6:BZ6" si="8">IF(BR7="",NA(),BR7)</f>
        <v>75.63</v>
      </c>
      <c r="BS6" s="21">
        <f t="shared" si="8"/>
        <v>86.43</v>
      </c>
      <c r="BT6" s="21">
        <f t="shared" si="8"/>
        <v>85.83</v>
      </c>
      <c r="BU6" s="21">
        <f t="shared" si="8"/>
        <v>89.4</v>
      </c>
      <c r="BV6" s="21">
        <f t="shared" si="8"/>
        <v>77.510000000000005</v>
      </c>
      <c r="BW6" s="21">
        <f t="shared" si="8"/>
        <v>73.209999999999994</v>
      </c>
      <c r="BX6" s="21">
        <f t="shared" si="8"/>
        <v>82.55</v>
      </c>
      <c r="BY6" s="21">
        <f t="shared" si="8"/>
        <v>83.55</v>
      </c>
      <c r="BZ6" s="21">
        <f t="shared" si="8"/>
        <v>84.48</v>
      </c>
      <c r="CA6" s="20" t="str">
        <f>IF(CA7="","",IF(CA7="-","【-】","【"&amp;SUBSTITUTE(TEXT(CA7,"#,##0.00"),"-","△")&amp;"】"))</f>
        <v>【97.81】</v>
      </c>
      <c r="CB6" s="21">
        <f>IF(CB7="",NA(),CB7)</f>
        <v>192.45</v>
      </c>
      <c r="CC6" s="21">
        <f t="shared" ref="CC6:CK6" si="9">IF(CC7="",NA(),CC7)</f>
        <v>211.41</v>
      </c>
      <c r="CD6" s="21">
        <f t="shared" si="9"/>
        <v>189.67</v>
      </c>
      <c r="CE6" s="21">
        <f t="shared" si="9"/>
        <v>198.98</v>
      </c>
      <c r="CF6" s="21">
        <f t="shared" si="9"/>
        <v>178.31</v>
      </c>
      <c r="CG6" s="21">
        <f t="shared" si="9"/>
        <v>221.95</v>
      </c>
      <c r="CH6" s="21">
        <f t="shared" si="9"/>
        <v>229.52</v>
      </c>
      <c r="CI6" s="21">
        <f t="shared" si="9"/>
        <v>188.38</v>
      </c>
      <c r="CJ6" s="21">
        <f t="shared" si="9"/>
        <v>185.98</v>
      </c>
      <c r="CK6" s="21">
        <f t="shared" si="9"/>
        <v>187.11</v>
      </c>
      <c r="CL6" s="20" t="str">
        <f>IF(CL7="","",IF(CL7="-","【-】","【"&amp;SUBSTITUTE(TEXT(CL7,"#,##0.00"),"-","△")&amp;"】"))</f>
        <v>【138.75】</v>
      </c>
      <c r="CM6" s="21">
        <f>IF(CM7="",NA(),CM7)</f>
        <v>43.53</v>
      </c>
      <c r="CN6" s="21">
        <f t="shared" ref="CN6:CV6" si="10">IF(CN7="",NA(),CN7)</f>
        <v>48.78</v>
      </c>
      <c r="CO6" s="21">
        <f t="shared" si="10"/>
        <v>42.03</v>
      </c>
      <c r="CP6" s="21">
        <f t="shared" si="10"/>
        <v>35.020000000000003</v>
      </c>
      <c r="CQ6" s="21">
        <f t="shared" si="10"/>
        <v>35.9</v>
      </c>
      <c r="CR6" s="21">
        <f t="shared" si="10"/>
        <v>47.28</v>
      </c>
      <c r="CS6" s="21">
        <f t="shared" si="10"/>
        <v>44.83</v>
      </c>
      <c r="CT6" s="21">
        <f t="shared" si="10"/>
        <v>51.42</v>
      </c>
      <c r="CU6" s="21">
        <f t="shared" si="10"/>
        <v>48.95</v>
      </c>
      <c r="CV6" s="21">
        <f t="shared" si="10"/>
        <v>49.28</v>
      </c>
      <c r="CW6" s="20" t="str">
        <f>IF(CW7="","",IF(CW7="-","【-】","【"&amp;SUBSTITUTE(TEXT(CW7,"#,##0.00"),"-","△")&amp;"】"))</f>
        <v>【58.94】</v>
      </c>
      <c r="CX6" s="21">
        <f>IF(CX7="",NA(),CX7)</f>
        <v>74.260000000000005</v>
      </c>
      <c r="CY6" s="21">
        <f t="shared" ref="CY6:DG6" si="11">IF(CY7="",NA(),CY7)</f>
        <v>80.290000000000006</v>
      </c>
      <c r="CZ6" s="21">
        <f t="shared" si="11"/>
        <v>82.22</v>
      </c>
      <c r="DA6" s="21">
        <f t="shared" si="11"/>
        <v>83.63</v>
      </c>
      <c r="DB6" s="21">
        <f t="shared" si="11"/>
        <v>85.09</v>
      </c>
      <c r="DC6" s="21">
        <f t="shared" si="11"/>
        <v>64.7</v>
      </c>
      <c r="DD6" s="21">
        <f t="shared" si="11"/>
        <v>60.57</v>
      </c>
      <c r="DE6" s="21">
        <f t="shared" si="11"/>
        <v>81.34</v>
      </c>
      <c r="DF6" s="21">
        <f t="shared" si="11"/>
        <v>81.14</v>
      </c>
      <c r="DG6" s="21">
        <f t="shared" si="11"/>
        <v>79.7</v>
      </c>
      <c r="DH6" s="20" t="str">
        <f>IF(DH7="","",IF(DH7="-","【-】","【"&amp;SUBSTITUTE(TEXT(DH7,"#,##0.00"),"-","△")&amp;"】"))</f>
        <v>【95.91】</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0.18</v>
      </c>
      <c r="EK6" s="21">
        <f t="shared" si="14"/>
        <v>0.06</v>
      </c>
      <c r="EL6" s="21">
        <f t="shared" si="14"/>
        <v>0.14000000000000001</v>
      </c>
      <c r="EM6" s="21">
        <f t="shared" si="14"/>
        <v>0.08</v>
      </c>
      <c r="EN6" s="21">
        <f t="shared" si="14"/>
        <v>0.57999999999999996</v>
      </c>
      <c r="EO6" s="20" t="str">
        <f>IF(EO7="","",IF(EO7="-","【-】","【"&amp;SUBSTITUTE(TEXT(EO7,"#,##0.00"),"-","△")&amp;"】"))</f>
        <v>【0.22】</v>
      </c>
    </row>
    <row r="7" spans="1:145" s="22" customFormat="1" x14ac:dyDescent="0.15">
      <c r="A7" s="14"/>
      <c r="B7" s="23">
        <v>2023</v>
      </c>
      <c r="C7" s="23">
        <v>413461</v>
      </c>
      <c r="D7" s="23">
        <v>47</v>
      </c>
      <c r="E7" s="23">
        <v>17</v>
      </c>
      <c r="F7" s="23">
        <v>1</v>
      </c>
      <c r="G7" s="23">
        <v>0</v>
      </c>
      <c r="H7" s="23" t="s">
        <v>97</v>
      </c>
      <c r="I7" s="23" t="s">
        <v>98</v>
      </c>
      <c r="J7" s="23" t="s">
        <v>99</v>
      </c>
      <c r="K7" s="23" t="s">
        <v>100</v>
      </c>
      <c r="L7" s="23" t="s">
        <v>101</v>
      </c>
      <c r="M7" s="23" t="s">
        <v>102</v>
      </c>
      <c r="N7" s="24" t="s">
        <v>103</v>
      </c>
      <c r="O7" s="24" t="s">
        <v>104</v>
      </c>
      <c r="P7" s="24">
        <v>28.1</v>
      </c>
      <c r="Q7" s="24">
        <v>100</v>
      </c>
      <c r="R7" s="24">
        <v>3850</v>
      </c>
      <c r="S7" s="24">
        <v>25759</v>
      </c>
      <c r="T7" s="24">
        <v>51.92</v>
      </c>
      <c r="U7" s="24">
        <v>496.13</v>
      </c>
      <c r="V7" s="24">
        <v>7228</v>
      </c>
      <c r="W7" s="24">
        <v>2.37</v>
      </c>
      <c r="X7" s="24">
        <v>3049.79</v>
      </c>
      <c r="Y7" s="24">
        <v>82.56</v>
      </c>
      <c r="Z7" s="24">
        <v>84.41</v>
      </c>
      <c r="AA7" s="24">
        <v>88.28</v>
      </c>
      <c r="AB7" s="24">
        <v>98.89</v>
      </c>
      <c r="AC7" s="24">
        <v>99.09</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1247.46</v>
      </c>
      <c r="BG7" s="24">
        <v>1272.22</v>
      </c>
      <c r="BH7" s="24">
        <v>0</v>
      </c>
      <c r="BI7" s="24">
        <v>1195.75</v>
      </c>
      <c r="BJ7" s="24">
        <v>783.86</v>
      </c>
      <c r="BK7" s="24">
        <v>933.3</v>
      </c>
      <c r="BL7" s="24">
        <v>1575.64</v>
      </c>
      <c r="BM7" s="24">
        <v>1102.01</v>
      </c>
      <c r="BN7" s="24">
        <v>987.36</v>
      </c>
      <c r="BO7" s="24">
        <v>1042.77</v>
      </c>
      <c r="BP7" s="24">
        <v>630.82000000000005</v>
      </c>
      <c r="BQ7" s="24">
        <v>85.28</v>
      </c>
      <c r="BR7" s="24">
        <v>75.63</v>
      </c>
      <c r="BS7" s="24">
        <v>86.43</v>
      </c>
      <c r="BT7" s="24">
        <v>85.83</v>
      </c>
      <c r="BU7" s="24">
        <v>89.4</v>
      </c>
      <c r="BV7" s="24">
        <v>77.510000000000005</v>
      </c>
      <c r="BW7" s="24">
        <v>73.209999999999994</v>
      </c>
      <c r="BX7" s="24">
        <v>82.55</v>
      </c>
      <c r="BY7" s="24">
        <v>83.55</v>
      </c>
      <c r="BZ7" s="24">
        <v>84.48</v>
      </c>
      <c r="CA7" s="24">
        <v>97.81</v>
      </c>
      <c r="CB7" s="24">
        <v>192.45</v>
      </c>
      <c r="CC7" s="24">
        <v>211.41</v>
      </c>
      <c r="CD7" s="24">
        <v>189.67</v>
      </c>
      <c r="CE7" s="24">
        <v>198.98</v>
      </c>
      <c r="CF7" s="24">
        <v>178.31</v>
      </c>
      <c r="CG7" s="24">
        <v>221.95</v>
      </c>
      <c r="CH7" s="24">
        <v>229.52</v>
      </c>
      <c r="CI7" s="24">
        <v>188.38</v>
      </c>
      <c r="CJ7" s="24">
        <v>185.98</v>
      </c>
      <c r="CK7" s="24">
        <v>187.11</v>
      </c>
      <c r="CL7" s="24">
        <v>138.75</v>
      </c>
      <c r="CM7" s="24">
        <v>43.53</v>
      </c>
      <c r="CN7" s="24">
        <v>48.78</v>
      </c>
      <c r="CO7" s="24">
        <v>42.03</v>
      </c>
      <c r="CP7" s="24">
        <v>35.020000000000003</v>
      </c>
      <c r="CQ7" s="24">
        <v>35.9</v>
      </c>
      <c r="CR7" s="24">
        <v>47.28</v>
      </c>
      <c r="CS7" s="24">
        <v>44.83</v>
      </c>
      <c r="CT7" s="24">
        <v>51.42</v>
      </c>
      <c r="CU7" s="24">
        <v>48.95</v>
      </c>
      <c r="CV7" s="24">
        <v>49.28</v>
      </c>
      <c r="CW7" s="24">
        <v>58.94</v>
      </c>
      <c r="CX7" s="24">
        <v>74.260000000000005</v>
      </c>
      <c r="CY7" s="24">
        <v>80.290000000000006</v>
      </c>
      <c r="CZ7" s="24">
        <v>82.22</v>
      </c>
      <c r="DA7" s="24">
        <v>83.63</v>
      </c>
      <c r="DB7" s="24">
        <v>85.09</v>
      </c>
      <c r="DC7" s="24">
        <v>64.7</v>
      </c>
      <c r="DD7" s="24">
        <v>60.57</v>
      </c>
      <c r="DE7" s="24">
        <v>81.34</v>
      </c>
      <c r="DF7" s="24">
        <v>81.14</v>
      </c>
      <c r="DG7" s="24">
        <v>79.7</v>
      </c>
      <c r="DH7" s="24">
        <v>95.91</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0.18</v>
      </c>
      <c r="EK7" s="24">
        <v>0.06</v>
      </c>
      <c r="EL7" s="24">
        <v>0.14000000000000001</v>
      </c>
      <c r="EM7" s="24">
        <v>0.08</v>
      </c>
      <c r="EN7" s="24">
        <v>0.57999999999999996</v>
      </c>
      <c r="EO7" s="24">
        <v>0.22</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105</v>
      </c>
      <c r="C9" s="26" t="s">
        <v>106</v>
      </c>
      <c r="D9" s="26" t="s">
        <v>107</v>
      </c>
      <c r="E9" s="26" t="s">
        <v>108</v>
      </c>
      <c r="F9" s="26" t="s">
        <v>109</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47</v>
      </c>
      <c r="B10" s="27">
        <f>DATEVALUE($B7-B11&amp;"/1/"&amp;B12)</f>
        <v>36892</v>
      </c>
      <c r="C10" s="27">
        <f t="shared" ref="C10:F10" si="15">DATEVALUE($B7-C11&amp;"/1/"&amp;C12)</f>
        <v>37257</v>
      </c>
      <c r="D10" s="27">
        <f t="shared" si="15"/>
        <v>37623</v>
      </c>
      <c r="E10" s="27">
        <f t="shared" si="15"/>
        <v>37989</v>
      </c>
      <c r="F10" s="27">
        <f t="shared" si="15"/>
        <v>38356</v>
      </c>
    </row>
    <row r="11" spans="1:145" x14ac:dyDescent="0.15">
      <c r="B11">
        <v>22</v>
      </c>
      <c r="C11">
        <v>21</v>
      </c>
      <c r="D11">
        <v>20</v>
      </c>
      <c r="E11">
        <v>19</v>
      </c>
      <c r="F11">
        <v>18</v>
      </c>
      <c r="G11" t="s">
        <v>110</v>
      </c>
    </row>
    <row r="12" spans="1:145" x14ac:dyDescent="0.15">
      <c r="B12">
        <v>1</v>
      </c>
      <c r="C12">
        <v>1</v>
      </c>
      <c r="D12">
        <v>2</v>
      </c>
      <c r="E12">
        <v>3</v>
      </c>
      <c r="F12">
        <v>4</v>
      </c>
      <c r="G12" t="s">
        <v>111</v>
      </c>
    </row>
    <row r="13" spans="1:145" x14ac:dyDescent="0.15">
      <c r="B13" t="s">
        <v>112</v>
      </c>
      <c r="C13" t="s">
        <v>113</v>
      </c>
      <c r="D13" t="s">
        <v>114</v>
      </c>
      <c r="E13" t="s">
        <v>114</v>
      </c>
      <c r="F13" t="s">
        <v>113</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2025-01-24T07:29:14Z</dcterms:created>
  <dcterms:modified xsi:type="dcterms:W3CDTF">2025-03-03T05:00:42Z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